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9B3B4C21-9E79-4A90-B965-FDE05AE1A53E}" xr6:coauthVersionLast="47" xr6:coauthVersionMax="47" xr10:uidLastSave="{00000000-0000-0000-0000-000000000000}"/>
  <bookViews>
    <workbookView xWindow="-28920" yWindow="-2055" windowWidth="29040" windowHeight="17520" tabRatio="748" xr2:uid="{554834DD-F508-4D80-A4AB-57DFF644924A}"/>
  </bookViews>
  <sheets>
    <sheet name="Metadata" sheetId="1" r:id="rId1"/>
    <sheet name="Contents" sheetId="2" r:id="rId2"/>
    <sheet name="Notes" sheetId="3" r:id="rId3"/>
    <sheet name="1" sheetId="4" r:id="rId4"/>
    <sheet name="2" sheetId="5" r:id="rId5"/>
    <sheet name="3" sheetId="6" r:id="rId6"/>
    <sheet name="4" sheetId="7" r:id="rId7"/>
    <sheet name="5" sheetId="8" r:id="rId8"/>
    <sheet name="6" sheetId="9" r:id="rId9"/>
    <sheet name="7" sheetId="10" r:id="rId10"/>
    <sheet name="8" sheetId="11" r:id="rId11"/>
    <sheet name="9" sheetId="12" r:id="rId12"/>
    <sheet name="10" sheetId="13" r:id="rId13"/>
    <sheet name="11" sheetId="14" r:id="rId14"/>
    <sheet name="12" sheetId="25" r:id="rId15"/>
    <sheet name="13" sheetId="26" r:id="rId16"/>
    <sheet name="14" sheetId="15" r:id="rId17"/>
    <sheet name="15" sheetId="16" r:id="rId18"/>
    <sheet name="16" sheetId="27" r:id="rId19"/>
    <sheet name="17" sheetId="17" r:id="rId20"/>
    <sheet name="18" sheetId="18" r:id="rId21"/>
    <sheet name="19" sheetId="19" r:id="rId22"/>
    <sheet name="20" sheetId="21" r:id="rId23"/>
    <sheet name="21" sheetId="22" r:id="rId24"/>
    <sheet name="22" sheetId="23" r:id="rId25"/>
    <sheet name="23" sheetId="24"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8" l="1"/>
  <c r="D7" i="18"/>
  <c r="D6" i="18"/>
  <c r="D5" i="18"/>
  <c r="D30" i="25"/>
  <c r="C30" i="25"/>
  <c r="B30" i="25"/>
  <c r="E6" i="9"/>
  <c r="E7" i="9"/>
  <c r="E8" i="9"/>
  <c r="E9" i="9"/>
  <c r="E5" i="9"/>
  <c r="E6" i="12"/>
  <c r="E7" i="12"/>
  <c r="E8" i="12"/>
  <c r="E9" i="12"/>
  <c r="E10" i="12"/>
  <c r="E11" i="12"/>
  <c r="E5" i="12"/>
  <c r="E6" i="10"/>
  <c r="E7" i="10"/>
  <c r="E8" i="10"/>
  <c r="E9" i="10"/>
  <c r="E10" i="10"/>
  <c r="E11" i="10"/>
  <c r="E5" i="10"/>
</calcChain>
</file>

<file path=xl/sharedStrings.xml><?xml version="1.0" encoding="utf-8"?>
<sst xmlns="http://schemas.openxmlformats.org/spreadsheetml/2006/main" count="487" uniqueCount="223">
  <si>
    <t>Publication details</t>
  </si>
  <si>
    <t>National Statistics</t>
  </si>
  <si>
    <t>No</t>
  </si>
  <si>
    <t>Official Statistics</t>
  </si>
  <si>
    <t>Yes</t>
  </si>
  <si>
    <t>Official Statistics Theme: Crime, justice and law</t>
  </si>
  <si>
    <t>Data Subset: Policing</t>
  </si>
  <si>
    <t>Source: Northern Ireland Policing Board</t>
  </si>
  <si>
    <t>Contact details</t>
  </si>
  <si>
    <t>statistics@nipolicingboard.org.uk</t>
  </si>
  <si>
    <t>Data Sources</t>
  </si>
  <si>
    <t>Data Quality</t>
  </si>
  <si>
    <t>Code of Practice for Statistics:</t>
  </si>
  <si>
    <t>View the Code of Practice for Statistics.</t>
  </si>
  <si>
    <t>Further information</t>
  </si>
  <si>
    <t>https://www.nipolicingboard.org.uk/</t>
  </si>
  <si>
    <t>Metadata</t>
  </si>
  <si>
    <t>Notes</t>
  </si>
  <si>
    <t>This worksheet contains one table.</t>
  </si>
  <si>
    <t>Note number</t>
  </si>
  <si>
    <t>Note text</t>
  </si>
  <si>
    <t>Note 1</t>
  </si>
  <si>
    <t>Note 2</t>
  </si>
  <si>
    <t>Note 3</t>
  </si>
  <si>
    <t>Return to table of contents</t>
  </si>
  <si>
    <t>Total</t>
  </si>
  <si>
    <t xml:space="preserve">Independent custody visiting returns (CV2 and CV4), paper forms detailing visits made by ICVs, the outcome of visits and Police Service of Northern Ireland (PSNI) Area Commander comments. The system is designed to support the operational function of the Partnership Directorate. A by-product of the system is a variety of management information and official statistics sourced from them. </t>
  </si>
  <si>
    <t>Background</t>
  </si>
  <si>
    <t xml:space="preserve">The ICV Scheme is linked to the Police and Criminal Evidence Northern Ireland Order 1989 (PACE) and its revised codes of practice, 2007 edition and in particular Code C, which deals with the detention, treatment and questioning of persons by police officers. In addition, the scheme also has a statutory duty to visit people detained in custody under the Terrorism Act (2000) (TACT). This is governed by PACE (Northern Ireland) Code of Practice H (Code of Practice for the Detention, Treatment and Questioning of Persons under Section 41 and Schedule 8 of the Terrorism Act 2000). </t>
  </si>
  <si>
    <t xml:space="preserve">Although various validation exercises have been conducted to ensure data quality, the statistics contained in this publication nevertheless originate from administrative data sources and caution should therefore be exercised when making comparisons with previous years.  These data sources have different aims and objectives and are kept primarily for non-statistical purposes. </t>
  </si>
  <si>
    <t>Team</t>
  </si>
  <si>
    <t>Custody Suite</t>
  </si>
  <si>
    <t>Actual Number of Visits</t>
  </si>
  <si>
    <t>North-West</t>
  </si>
  <si>
    <t>Antrim</t>
  </si>
  <si>
    <t>Coleraine</t>
  </si>
  <si>
    <t>Sub-total</t>
  </si>
  <si>
    <t>South-East</t>
  </si>
  <si>
    <t>Antrim SCS Announced</t>
  </si>
  <si>
    <t>Banbridge</t>
  </si>
  <si>
    <t xml:space="preserve">Musgrave </t>
  </si>
  <si>
    <t>Musgrave SCS Announced</t>
  </si>
  <si>
    <t>Musgrave SCS Unannounced</t>
  </si>
  <si>
    <t>Tyrone-Fermanagh</t>
  </si>
  <si>
    <t>Dungannon</t>
  </si>
  <si>
    <t>Lurgan</t>
  </si>
  <si>
    <t>Total Visits</t>
  </si>
  <si>
    <t>Valid</t>
  </si>
  <si>
    <t>Invalid</t>
  </si>
  <si>
    <t>% Invalid</t>
  </si>
  <si>
    <t>Invalid Visits</t>
  </si>
  <si>
    <t>Percent</t>
  </si>
  <si>
    <t>Musgrave</t>
  </si>
  <si>
    <t xml:space="preserve">Invalid visits may be the result of ICVs unable to gain access to the custody suite because there were no staff available to allow entry, staff busy or under pressure, medical reasons or miscommunication between ICVs. </t>
  </si>
  <si>
    <t>Valid Visits</t>
  </si>
  <si>
    <t>Category</t>
  </si>
  <si>
    <t>Adequate bedding</t>
  </si>
  <si>
    <t>Adequate food and drink</t>
  </si>
  <si>
    <t>Informing somebody</t>
  </si>
  <si>
    <t>Medical attention</t>
  </si>
  <si>
    <t>Table 5 - Welfare matters raised by detainees</t>
  </si>
  <si>
    <t>Conditions</t>
  </si>
  <si>
    <t>Cleanliness</t>
  </si>
  <si>
    <t>Faulty Equipment and Maintenance</t>
  </si>
  <si>
    <t>Medical Rooms/Health Equipment</t>
  </si>
  <si>
    <t>Safety/Security Hazards</t>
  </si>
  <si>
    <t>Table 6 - Conditions of detention raised by detainees and ICVs</t>
  </si>
  <si>
    <t>Day</t>
  </si>
  <si>
    <t>Number of Visits</t>
  </si>
  <si>
    <t>Monday</t>
  </si>
  <si>
    <t>Tuesday</t>
  </si>
  <si>
    <t>Wednesday</t>
  </si>
  <si>
    <t>Thursday</t>
  </si>
  <si>
    <t>Friday</t>
  </si>
  <si>
    <t>Saturday</t>
  </si>
  <si>
    <t>Sunday</t>
  </si>
  <si>
    <t>2018-19</t>
  </si>
  <si>
    <t>2019-20</t>
  </si>
  <si>
    <t>2020-21</t>
  </si>
  <si>
    <t>2021-22</t>
  </si>
  <si>
    <t>2022-23</t>
  </si>
  <si>
    <t>Time</t>
  </si>
  <si>
    <t>Number of visits</t>
  </si>
  <si>
    <t>Midnight – 8.59am</t>
  </si>
  <si>
    <t>9.00am - 11.59am</t>
  </si>
  <si>
    <t>Midday – 2.59pm</t>
  </si>
  <si>
    <t>3.00pm – 5.59pm</t>
  </si>
  <si>
    <t>6.00pm – 8.59pm</t>
  </si>
  <si>
    <t>9.00pm – 11.59pm</t>
  </si>
  <si>
    <t>Not stated</t>
  </si>
  <si>
    <t>Adult Males</t>
  </si>
  <si>
    <t>Adult Females</t>
  </si>
  <si>
    <t>Juvenile Males</t>
  </si>
  <si>
    <t>Juvenile Females</t>
  </si>
  <si>
    <t>Males</t>
  </si>
  <si>
    <t>Females</t>
  </si>
  <si>
    <t>% Refusal Rate</t>
  </si>
  <si>
    <t>Detainees Selected for Interview</t>
  </si>
  <si>
    <t>Custody Records Checked</t>
  </si>
  <si>
    <t>% Checked</t>
  </si>
  <si>
    <t>Refused</t>
  </si>
  <si>
    <t>With Solicitor/Appropriate Adult/Health Care Professional</t>
  </si>
  <si>
    <t>Table 7 - Visits carried out by day of week by team</t>
  </si>
  <si>
    <t>Number</t>
  </si>
  <si>
    <t>2018-2019</t>
  </si>
  <si>
    <t>2020-2021</t>
  </si>
  <si>
    <t>2021-2022</t>
  </si>
  <si>
    <t>2022-2023</t>
  </si>
  <si>
    <t>Start Date</t>
  </si>
  <si>
    <t>Total Percent</t>
  </si>
  <si>
    <t>Reason</t>
  </si>
  <si>
    <t>Serious Crime Suite</t>
  </si>
  <si>
    <t>Table 1 - Guideline number and actual visits to custody suites made by ICVs</t>
  </si>
  <si>
    <t xml:space="preserve">This worksheet contains one table. </t>
  </si>
  <si>
    <t>Table 15 - Detainees visited by gender and custody suite</t>
  </si>
  <si>
    <t>Table 18 - Custody records checked</t>
  </si>
  <si>
    <t>Table 21 - Reasons for Serious Crime Suite (SCS) detainees not being seen</t>
  </si>
  <si>
    <t>Table 22 - Number of Custody Visitors by Team</t>
  </si>
  <si>
    <t>Table 1</t>
  </si>
  <si>
    <t>Table of contents</t>
  </si>
  <si>
    <t>Table 2</t>
  </si>
  <si>
    <t>Table 3</t>
  </si>
  <si>
    <t>Table 4</t>
  </si>
  <si>
    <t>Table 5</t>
  </si>
  <si>
    <t>Table 6</t>
  </si>
  <si>
    <t>Topic of each table</t>
  </si>
  <si>
    <t>Link to each worksheet</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</si>
  <si>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</si>
  <si>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</si>
  <si>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</si>
  <si>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</si>
  <si>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</si>
  <si>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</si>
  <si>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</si>
  <si>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</si>
  <si>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</si>
  <si>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</si>
  <si>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</si>
  <si>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</si>
  <si>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</si>
  <si>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</si>
  <si>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</si>
  <si>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</si>
  <si>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</si>
  <si>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Guideline number and actual visits to custody suites made by ICVs</t>
  </si>
  <si>
    <t>Table 2 - Total visits, valid visits and invalid visits [note 1]</t>
  </si>
  <si>
    <t>Total visits, valid visits and invalid visits</t>
  </si>
  <si>
    <t>Year</t>
  </si>
  <si>
    <t>Gender</t>
  </si>
  <si>
    <t>Invalid visits by custody suite</t>
  </si>
  <si>
    <t>Table 3: Invalid visits by custody suite [note 1]</t>
  </si>
  <si>
    <t>Table 4 - Valid visits by custody suite [note 1]</t>
  </si>
  <si>
    <t>Valid visits by custody suite</t>
  </si>
  <si>
    <t>Welfare matters raised by detainees</t>
  </si>
  <si>
    <t>Conditions of detention raised by detainees and ICVs</t>
  </si>
  <si>
    <t>Visits carried out by day of week by team</t>
  </si>
  <si>
    <t>Visits carried out by time of day by team</t>
  </si>
  <si>
    <t>Detainees selected for inteview by gender and custody suite</t>
  </si>
  <si>
    <t>Detainees selected for interview by gender</t>
  </si>
  <si>
    <t>Table 14 - Detainees visited by gender</t>
  </si>
  <si>
    <t>Detainees visited by gender</t>
  </si>
  <si>
    <t>Detainees selected for inteview by custody suite (percent)</t>
  </si>
  <si>
    <t>Detainees visited by gender and custody suite</t>
  </si>
  <si>
    <t>Table 16 - Detainees visited by custody suite (percent)</t>
  </si>
  <si>
    <t>Detainees visited by custody suite (percent)</t>
  </si>
  <si>
    <t>Custody records checked</t>
  </si>
  <si>
    <t>Delays to visits of more than 10 minutes – valid visits</t>
  </si>
  <si>
    <t>Reasons for Serious Crime Suite (SCS) detainees not being seen</t>
  </si>
  <si>
    <t>Number of Custody Visitors by Team</t>
  </si>
  <si>
    <t>Custody Visitors by Year of Appointment</t>
  </si>
  <si>
    <t>At least 10% of visits made by ICVs should be undertaken during unsociable hours (outside of 9am to 6pm).</t>
  </si>
  <si>
    <t>Table 9 - Visits carried out by time of day by team [note 2]</t>
  </si>
  <si>
    <t>Table 11 - Detainees selected for interview by gender [note 3]</t>
  </si>
  <si>
    <t>ICVs select detainees to visit, however, detainees must provide consent before an ICV interview can take place.</t>
  </si>
  <si>
    <t>Table 12 - Detainees selected for inteview by gender and custody suite [note 3]</t>
  </si>
  <si>
    <t>This worksheet contains one table. The table refers to notes which can be found on the notes worksheet.</t>
  </si>
  <si>
    <t>This worksheet contains two tables presented next to each other vertically with one blank row between each table. The table refers to notes which can be found on the notes worksheet.</t>
  </si>
  <si>
    <t>Table 13 - Detainees selected for inteview by custody suite (percent) [note 3]</t>
  </si>
  <si>
    <t>This worksheet contains two tables presented next to each other vertically with one blank row between each table.</t>
  </si>
  <si>
    <t>Note 4</t>
  </si>
  <si>
    <t>Refusal rate is the number of detainees who refuse a visit as a proportion of those selected for interview.</t>
  </si>
  <si>
    <t>Table 19 - Delays to visits of more than 10 minutes – valid visits [note 5]</t>
  </si>
  <si>
    <t>Note 5</t>
  </si>
  <si>
    <t>Delayed visits may be invalid (not take place) or valid. This table relates to valid visits, where there was a delay of more than 10 minutes in accessing the custody suite, however, ICVs subsequently gained access and were able to carry out their visit.</t>
  </si>
  <si>
    <t>Strabane</t>
  </si>
  <si>
    <t>Waterside</t>
  </si>
  <si>
    <t xml:space="preserve"> </t>
  </si>
  <si>
    <t>2023-24</t>
  </si>
  <si>
    <t>Note 6</t>
  </si>
  <si>
    <t>Relates to active visitors only.</t>
  </si>
  <si>
    <t>Table 23 - Custody Visitors by Year of Appointment [note 6]</t>
  </si>
  <si>
    <t>2023-2024</t>
  </si>
  <si>
    <t>Access to loo/washing</t>
  </si>
  <si>
    <t>Allegations made/Concerns raised</t>
  </si>
  <si>
    <t>Being told their rights</t>
  </si>
  <si>
    <t>Checks on detainees carried out</t>
  </si>
  <si>
    <t>Legal Advice</t>
  </si>
  <si>
    <t>Guideline Number of Visits 2024-25</t>
  </si>
  <si>
    <t>Antrim SCS Unannounced</t>
  </si>
  <si>
    <t>2024-25</t>
  </si>
  <si>
    <t>Table 8 - Visits carried out by day of week 2018-19 to 2024-25</t>
  </si>
  <si>
    <t>Table 10 - Visits carried out by time of day 2018-19 to 2024-25 [note 2]</t>
  </si>
  <si>
    <t>Unknown</t>
  </si>
  <si>
    <t>Table 17 - Refusal rate 2020-21 to 2024-25 [note 4]</t>
  </si>
  <si>
    <t>Attending hospital/court</t>
  </si>
  <si>
    <t>Being interviewed</t>
  </si>
  <si>
    <t>Being processed/transferred/discharged/released</t>
  </si>
  <si>
    <t>Strip Searched</t>
  </si>
  <si>
    <t>Dietary/personal requirements</t>
  </si>
  <si>
    <t>Access to an appropriate adult</t>
  </si>
  <si>
    <t>Heating/Lighting</t>
  </si>
  <si>
    <t>2024-2025</t>
  </si>
  <si>
    <t>Visits carried out by day of week 2018-2019 to 2024-2025</t>
  </si>
  <si>
    <t>Visits carried out by time of day 2018-2019 to 2024-2025</t>
  </si>
  <si>
    <t>Refusal rate 2020-2021 to 2024-2025</t>
  </si>
  <si>
    <t>Independent Custody Visiting Report - 1 April 2024 to 31 March 2025</t>
  </si>
  <si>
    <t>This spreadsheet contains the data tables published alongside the Independent Custody Visiting  Report 2024-2025. Covering 12 months from 1 April 2024 to 31 March 2025 this statistical report details numbers of visits made to custody suites in Northern Ireland by independent Custody Visitors (ICVs). It includes matters raised by custody visitors or by detainees regarding conditions and facilities of detention and treatment and welfare of detainees in both custody suites and in serious crime suites.</t>
  </si>
  <si>
    <t>Antrim SCS (announced)</t>
  </si>
  <si>
    <t>Other</t>
  </si>
  <si>
    <t>Table 20 - Valid visits to Serious Crime Suites (SCS)</t>
  </si>
  <si>
    <t>Valid visits to Serious Crime Suites (SCS)</t>
  </si>
  <si>
    <t>Replacement clothing</t>
  </si>
  <si>
    <t>13th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</si>
</sst>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4"/>
      <color rgb="FF000000"/>
      <name val="Calibri"/>
      <family val="2"/>
      <scheme val="minor"/>
    </font>
    <font>
      <b/>
      <sz val="14"/>
      <color rgb="FF000000"/>
      <name val="Arial"/>
      <family val="2"/>
    </font>
    <font>
      <sz val="10"/>
      <color rgb="FF000000"/>
      <name val="Arial"/>
      <family val="2"/>
    </font>
    <font>
      <sz val="12"/>
      <color rgb="FF000000"/>
      <name val="Calibri"/>
      <family val="2"/>
      <scheme val="minor"/>
    </font>
    <font>
      <sz val="12"/>
      <color rgb="FF000000"/>
      <name val="Arial"/>
      <family val="2"/>
    </font>
    <font>
      <b/>
      <sz val="12"/>
      <color rgb="FF000000"/>
      <name val="Calibri"/>
      <family val="2"/>
      <scheme val="minor"/>
    </font>
    <font>
      <sz val="11"/>
      <color rgb="FF000000"/>
      <name val="Calibri"/>
      <family val="2"/>
      <scheme val="minor"/>
    </font>
    <font>
      <sz val="14"/>
      <color theme="1"/>
      <name val="Calibri"/>
      <family val="2"/>
      <scheme val="minor"/>
    </font>
    <font>
      <b/>
      <sz val="11"/>
      <color rgb="FF000000"/>
      <name val="Calibri"/>
      <family val="2"/>
      <scheme val="minor"/>
    </font>
    <font>
      <sz val="12"/>
      <name val="Calibri"/>
      <family val="2"/>
      <scheme val="minor"/>
    </font>
    <font>
      <b/>
      <sz val="12"/>
      <name val="Calibri"/>
      <family val="2"/>
      <scheme val="minor"/>
    </font>
    <font>
      <u/>
      <sz val="12"/>
      <color rgb="FF0000FF"/>
      <name val="Calibri"/>
      <family val="2"/>
      <scheme val="minor"/>
    </font>
    <font>
      <b/>
      <sz val="10"/>
      <color rgb="FF000000"/>
      <name val="Arial"/>
      <family val="2"/>
    </font>
    <font>
      <sz val="12"/>
      <color theme="1"/>
      <name val="Calibri"/>
      <family val="2"/>
    </font>
    <font>
      <sz val="8"/>
      <name val="Calibri"/>
      <family val="2"/>
      <scheme val="minor"/>
    </font>
    <font>
      <sz val="8"/>
      <color rgb="FFFF000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 fillId="0" borderId="0"/>
  </cellStyleXfs>
  <cellXfs count="76">
    <xf numFmtId="0" fontId="0" fillId="0" borderId="0" xfId="0"/>
    <xf numFmtId="0" fontId="3" fillId="0" borderId="0" xfId="3" applyFont="1" applyAlignment="1">
      <alignment horizontal="left" vertical="center" wrapText="1"/>
    </xf>
    <xf numFmtId="0" fontId="4" fillId="0" borderId="0" xfId="3" applyFont="1" applyAlignment="1">
      <alignment horizontal="left" vertical="center" wrapText="1"/>
    </xf>
    <xf numFmtId="0" fontId="5" fillId="0" borderId="0" xfId="3" applyFont="1" applyAlignment="1">
      <alignment horizontal="left" vertical="center" wrapText="1"/>
    </xf>
    <xf numFmtId="0" fontId="6" fillId="0" borderId="0" xfId="2" applyFont="1" applyFill="1" applyBorder="1" applyAlignment="1">
      <alignment horizontal="left" vertical="center" wrapText="1"/>
    </xf>
    <xf numFmtId="0" fontId="5" fillId="0" borderId="0" xfId="3" applyFont="1" applyAlignment="1">
      <alignment vertical="center" wrapText="1"/>
    </xf>
    <xf numFmtId="0" fontId="6" fillId="0" borderId="0" xfId="2" applyFont="1" applyFill="1" applyBorder="1" applyAlignment="1">
      <alignment vertical="center"/>
    </xf>
    <xf numFmtId="0" fontId="4" fillId="0" borderId="0" xfId="3" applyFont="1" applyAlignment="1">
      <alignment horizontal="left" vertical="top" wrapText="1"/>
    </xf>
    <xf numFmtId="0" fontId="7" fillId="0" borderId="0" xfId="0" applyFont="1" applyAlignment="1">
      <alignment vertical="center"/>
    </xf>
    <xf numFmtId="0" fontId="8" fillId="0" borderId="0" xfId="0" applyFont="1"/>
    <xf numFmtId="0" fontId="3" fillId="0" borderId="0" xfId="0" applyFont="1"/>
    <xf numFmtId="0" fontId="9" fillId="0" borderId="0" xfId="0" applyFont="1"/>
    <xf numFmtId="0" fontId="4" fillId="0" borderId="0" xfId="0" applyFont="1"/>
    <xf numFmtId="0" fontId="7" fillId="0" borderId="0" xfId="0" applyFont="1" applyAlignment="1">
      <alignment wrapText="1"/>
    </xf>
    <xf numFmtId="0" fontId="10" fillId="0" borderId="0" xfId="0" applyFont="1" applyAlignment="1">
      <alignment vertical="center" wrapText="1"/>
    </xf>
    <xf numFmtId="0" fontId="11" fillId="0" borderId="0" xfId="0" applyFont="1"/>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11"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6" fillId="0" borderId="0" xfId="2" applyFont="1"/>
    <xf numFmtId="0" fontId="10" fillId="0" borderId="0" xfId="0" applyFont="1" applyAlignment="1">
      <alignment wrapText="1"/>
    </xf>
    <xf numFmtId="0" fontId="6" fillId="0" borderId="0" xfId="2" applyFont="1" applyFill="1" applyAlignment="1">
      <alignment horizontal="left" vertical="center" wrapText="1"/>
    </xf>
    <xf numFmtId="0" fontId="14" fillId="0" borderId="0" xfId="0" applyFont="1"/>
    <xf numFmtId="0" fontId="5" fillId="0" borderId="0" xfId="0" applyFont="1" applyAlignment="1">
      <alignment horizontal="right"/>
    </xf>
    <xf numFmtId="0" fontId="5" fillId="0" borderId="0" xfId="0" applyFont="1"/>
    <xf numFmtId="164" fontId="4" fillId="0" borderId="0" xfId="0" applyNumberFormat="1" applyFont="1"/>
    <xf numFmtId="164" fontId="5" fillId="0" borderId="0" xfId="0" applyNumberFormat="1" applyFont="1"/>
    <xf numFmtId="0" fontId="12" fillId="0" borderId="0" xfId="0" applyFont="1" applyAlignment="1">
      <alignment horizontal="left" vertical="center" wrapText="1"/>
    </xf>
    <xf numFmtId="0" fontId="12" fillId="0" borderId="0" xfId="0" applyFont="1" applyAlignment="1">
      <alignment horizontal="right" vertical="center" wrapText="1"/>
    </xf>
    <xf numFmtId="0" fontId="4" fillId="0" borderId="0" xfId="0" applyFont="1" applyAlignment="1">
      <alignment horizontal="left"/>
    </xf>
    <xf numFmtId="0" fontId="4" fillId="0" borderId="0" xfId="0" applyFont="1" applyAlignment="1">
      <alignment horizontal="right"/>
    </xf>
    <xf numFmtId="0" fontId="10" fillId="0" borderId="0" xfId="0" applyFont="1" applyAlignment="1">
      <alignment horizontal="left" vertical="center" wrapText="1"/>
    </xf>
    <xf numFmtId="0" fontId="10" fillId="0" borderId="0" xfId="0" applyFont="1" applyAlignment="1">
      <alignment horizontal="right" vertical="center" wrapText="1"/>
    </xf>
    <xf numFmtId="0" fontId="16"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right" vertical="center" wrapText="1"/>
    </xf>
    <xf numFmtId="0" fontId="17"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right" vertical="center" wrapText="1"/>
    </xf>
    <xf numFmtId="0" fontId="5" fillId="0" borderId="0" xfId="0" applyFont="1" applyAlignment="1">
      <alignment horizontal="right" vertical="center"/>
    </xf>
    <xf numFmtId="0" fontId="5" fillId="0" borderId="0" xfId="0" applyFont="1" applyAlignment="1">
      <alignment vertical="center"/>
    </xf>
    <xf numFmtId="0" fontId="18" fillId="0" borderId="0" xfId="2" applyFont="1" applyAlignment="1">
      <alignment vertical="center"/>
    </xf>
    <xf numFmtId="0" fontId="2" fillId="0" borderId="0" xfId="2" applyAlignment="1">
      <alignment horizontal="left" vertical="center"/>
    </xf>
    <xf numFmtId="0" fontId="17" fillId="0" borderId="0" xfId="2" applyFont="1" applyAlignment="1">
      <alignment vertical="center"/>
    </xf>
    <xf numFmtId="0" fontId="19" fillId="0" borderId="0" xfId="0" applyFont="1"/>
    <xf numFmtId="0" fontId="5" fillId="0" borderId="0" xfId="0" applyFont="1" applyAlignment="1">
      <alignment horizontal="left"/>
    </xf>
    <xf numFmtId="0" fontId="5" fillId="0" borderId="0" xfId="0" applyFont="1" applyAlignment="1">
      <alignment horizontal="right" wrapText="1"/>
    </xf>
    <xf numFmtId="164" fontId="4" fillId="0" borderId="0" xfId="1" applyNumberFormat="1" applyFont="1" applyBorder="1"/>
    <xf numFmtId="164" fontId="5" fillId="0" borderId="0" xfId="1" applyNumberFormat="1" applyFont="1" applyBorder="1"/>
    <xf numFmtId="164" fontId="4" fillId="0" borderId="0" xfId="1" applyNumberFormat="1" applyFont="1"/>
    <xf numFmtId="164" fontId="5" fillId="0" borderId="0" xfId="1" applyNumberFormat="1" applyFont="1"/>
    <xf numFmtId="164" fontId="10" fillId="0" borderId="0" xfId="1" applyNumberFormat="1" applyFont="1" applyFill="1" applyBorder="1" applyAlignment="1">
      <alignment horizontal="right" vertical="center" wrapText="1"/>
    </xf>
    <xf numFmtId="164" fontId="12" fillId="0" borderId="0" xfId="1" applyNumberFormat="1" applyFont="1" applyFill="1" applyBorder="1" applyAlignment="1">
      <alignment horizontal="right" vertical="center" wrapText="1"/>
    </xf>
    <xf numFmtId="164" fontId="4" fillId="0" borderId="0" xfId="1" applyNumberFormat="1" applyFont="1" applyAlignment="1">
      <alignment horizontal="right"/>
    </xf>
    <xf numFmtId="164" fontId="5" fillId="0" borderId="0" xfId="1" applyNumberFormat="1" applyFont="1" applyAlignment="1">
      <alignment horizontal="right"/>
    </xf>
    <xf numFmtId="164" fontId="5" fillId="0" borderId="0" xfId="0" applyNumberFormat="1" applyFont="1" applyAlignment="1">
      <alignment horizontal="right"/>
    </xf>
    <xf numFmtId="0" fontId="4" fillId="0" borderId="0" xfId="0" applyFont="1" applyAlignment="1">
      <alignment wrapText="1"/>
    </xf>
    <xf numFmtId="164" fontId="4" fillId="0" borderId="0" xfId="1" applyNumberFormat="1" applyFont="1" applyAlignment="1">
      <alignment horizontal="right" wrapText="1"/>
    </xf>
    <xf numFmtId="0" fontId="5" fillId="0" borderId="0" xfId="0" applyFont="1" applyAlignment="1">
      <alignment wrapText="1"/>
    </xf>
    <xf numFmtId="3" fontId="4" fillId="0" borderId="0" xfId="0" applyNumberFormat="1" applyFont="1"/>
    <xf numFmtId="3" fontId="5" fillId="0" borderId="0" xfId="0" applyNumberFormat="1" applyFont="1"/>
    <xf numFmtId="0" fontId="13" fillId="0" borderId="0" xfId="0" applyFont="1" applyAlignment="1">
      <alignment vertical="center" wrapText="1"/>
    </xf>
    <xf numFmtId="164" fontId="13" fillId="0" borderId="0" xfId="1" applyNumberFormat="1" applyFont="1" applyFill="1" applyBorder="1" applyAlignment="1">
      <alignment horizontal="right" vertical="center" wrapText="1"/>
    </xf>
    <xf numFmtId="0" fontId="15"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vertical="center" wrapText="1"/>
    </xf>
    <xf numFmtId="164" fontId="15" fillId="0" borderId="0" xfId="1" applyNumberFormat="1" applyFont="1" applyFill="1" applyBorder="1" applyAlignment="1">
      <alignment horizontal="right" vertical="center" wrapText="1"/>
    </xf>
    <xf numFmtId="0" fontId="20" fillId="0" borderId="0" xfId="0" applyFont="1" applyAlignment="1">
      <alignment wrapText="1"/>
    </xf>
    <xf numFmtId="3" fontId="12" fillId="0" borderId="0" xfId="0" applyNumberFormat="1" applyFont="1" applyAlignment="1">
      <alignment horizontal="right" vertical="center" wrapText="1"/>
    </xf>
    <xf numFmtId="0" fontId="22" fillId="0" borderId="0" xfId="0" applyFont="1"/>
    <xf numFmtId="0" fontId="4" fillId="0" borderId="0" xfId="3" applyFont="1" applyFill="1" applyAlignment="1">
      <alignment horizontal="left" vertical="center" wrapText="1"/>
    </xf>
  </cellXfs>
  <cellStyles count="4">
    <cellStyle name="Hyperlink" xfId="2" builtinId="8"/>
    <cellStyle name="Normal" xfId="0" builtinId="0"/>
    <cellStyle name="Normal 2" xfId="3" xr:uid="{A5A73C0A-1F49-4B97-8AD1-192A298585FD}"/>
    <cellStyle name="Percent" xfId="1" builtinId="5"/>
  </cellStyles>
  <dxfs count="126">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i val="0"/>
        <strike val="0"/>
        <condense val="0"/>
        <extend val="0"/>
        <outline val="0"/>
        <shadow val="0"/>
        <u val="none"/>
        <vertAlign val="baseline"/>
        <sz val="12"/>
        <color rgb="FF00000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general" vertical="center" textRotation="0" wrapText="1"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b/>
        <i val="0"/>
        <strike val="0"/>
        <condense val="0"/>
        <extend val="0"/>
        <outline val="0"/>
        <shadow val="0"/>
        <u val="none"/>
        <vertAlign val="baseline"/>
        <sz val="14"/>
        <color theme="1"/>
        <name val="Calibri"/>
        <family val="2"/>
        <scheme val="minor"/>
      </font>
      <alignment horizontal="left" vertical="center"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81E7FD-270B-4E97-88A2-B0156F58AED7}" name="Metadata" displayName="Metadata" ref="A1:A23" totalsRowShown="0" headerRowDxfId="125" dataDxfId="124" headerRowCellStyle="Normal 2">
  <autoFilter ref="A1:A23" xr:uid="{7481E7FD-270B-4E97-88A2-B0156F58AED7}">
    <filterColumn colId="0" hiddenButton="1"/>
  </autoFilter>
  <tableColumns count="1">
    <tableColumn id="1" xr3:uid="{F7250AD1-818E-44BA-918D-E0C0A7B0C950}" name="Independent Custody Visiting Report - 1 April 2024 to 31 March 2025" dataDxfId="123"/>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DB9496B-AB7B-4475-83FB-D17B12FBC871}" name="Table7" displayName="Table7" ref="A4:F12" totalsRowShown="0" headerRowDxfId="91" dataDxfId="90">
  <autoFilter ref="A4:F12" xr:uid="{CDB9496B-AB7B-4475-83FB-D17B12FBC871}">
    <filterColumn colId="0" hiddenButton="1"/>
    <filterColumn colId="1" hiddenButton="1"/>
    <filterColumn colId="2" hiddenButton="1"/>
    <filterColumn colId="3" hiddenButton="1"/>
    <filterColumn colId="4" hiddenButton="1"/>
    <filterColumn colId="5" hiddenButton="1"/>
  </autoFilter>
  <tableColumns count="6">
    <tableColumn id="1" xr3:uid="{20355EF9-540F-49E6-9BB9-03F1513B5388}" name="Day" dataDxfId="89"/>
    <tableColumn id="2" xr3:uid="{EB972F7A-8322-49F3-95B6-3727D68EE610}" name="North-West" dataDxfId="88"/>
    <tableColumn id="3" xr3:uid="{B23DBCBF-392F-482D-987F-4CE5B4DE2B8A}" name="South-East" dataDxfId="87"/>
    <tableColumn id="4" xr3:uid="{41B53653-3047-4398-8D5C-F45F0871B0E1}" name="Tyrone-Fermanagh" dataDxfId="86"/>
    <tableColumn id="5" xr3:uid="{97B385FD-928C-4347-B713-2FAFE702B050}" name="Number of Visits" dataDxfId="85"/>
    <tableColumn id="6" xr3:uid="{5CB05970-66BF-427D-9606-95EDDF04C735}" name="Percent" dataDxfId="84" dataCellStyle="Percent"/>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5F3BBCC-B5E2-4941-B5FC-D25C6C1E5917}" name="Table8" displayName="Table8" ref="A4:H12" totalsRowShown="0" headerRowDxfId="83" dataDxfId="82" dataCellStyle="Percent">
  <autoFilter ref="A4:H12" xr:uid="{25F3BBCC-B5E2-4941-B5FC-D25C6C1E59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75F5924-FEE2-4857-BD95-66B308435336}" name="Day" dataDxfId="81"/>
    <tableColumn id="2" xr3:uid="{42F351F5-9826-49A4-B79A-02AFC638F01B}" name="2018-19" dataDxfId="80" dataCellStyle="Percent"/>
    <tableColumn id="3" xr3:uid="{16A49F75-D459-42C3-B992-BD3477BB4E0C}" name="2019-20" dataDxfId="79" dataCellStyle="Percent"/>
    <tableColumn id="4" xr3:uid="{1F1D24C4-7C13-4935-90C3-14DC4AC48A5B}" name="2020-21" dataDxfId="78" dataCellStyle="Percent"/>
    <tableColumn id="5" xr3:uid="{7B6B6CE6-8BB7-4BEA-A480-FC70BD392BCF}" name="2021-22" dataDxfId="77" dataCellStyle="Percent"/>
    <tableColumn id="7" xr3:uid="{CCA2E5F7-ECE3-41E1-94D5-3A95DA40DA2B}" name="2022-23" dataDxfId="76" dataCellStyle="Percent"/>
    <tableColumn id="8" xr3:uid="{7CCEB897-6BAC-4A2D-BB61-FE3EF11DCFFF}" name="2023-24" dataDxfId="75" dataCellStyle="Percent"/>
    <tableColumn id="6" xr3:uid="{441C40C6-D842-4CC1-A35D-BE8E85A8A32F}" name="2024-25" dataDxfId="74" dataCellStyle="Percent"/>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49319E6-88DB-4D08-A031-06F29084BCD3}" name="Table9" displayName="Table9" ref="A4:F12" totalsRowShown="0" headerRowDxfId="73" dataDxfId="72">
  <autoFilter ref="A4:F12" xr:uid="{449319E6-88DB-4D08-A031-06F29084BCD3}">
    <filterColumn colId="0" hiddenButton="1"/>
    <filterColumn colId="1" hiddenButton="1"/>
    <filterColumn colId="2" hiddenButton="1"/>
    <filterColumn colId="3" hiddenButton="1"/>
    <filterColumn colId="4" hiddenButton="1"/>
    <filterColumn colId="5" hiddenButton="1"/>
  </autoFilter>
  <tableColumns count="6">
    <tableColumn id="1" xr3:uid="{7B4F639D-3997-4541-BD94-003A14F40008}" name="Time" dataDxfId="71"/>
    <tableColumn id="2" xr3:uid="{B4461C4B-DFF9-45BB-BED5-7C5EF4606753}" name="North-West" dataDxfId="70"/>
    <tableColumn id="3" xr3:uid="{A075736B-6ADD-4FBA-AF29-8165DE4E832E}" name="South-East" dataDxfId="69"/>
    <tableColumn id="4" xr3:uid="{8509DC7B-27CF-4585-BC02-E13484FB1FFB}" name="Tyrone-Fermanagh" dataDxfId="68"/>
    <tableColumn id="5" xr3:uid="{157C77E8-288D-41F6-9940-3FE7B4FBE312}" name="Number of visits" dataDxfId="67"/>
    <tableColumn id="6" xr3:uid="{E0098F2D-789E-4AA9-8FA0-B307E66E4D4A}" name="Percent" dataDxfId="66" dataCellStyle="Percent"/>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C97A0F2-B079-4245-8233-EF7E62366A67}" name="Table10" displayName="Table10" ref="A4:H12" totalsRowShown="0" headerRowDxfId="65" dataDxfId="64" dataCellStyle="Percent">
  <autoFilter ref="A4:H12" xr:uid="{FC97A0F2-B079-4245-8233-EF7E62366A6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81AACF3-770F-4882-B7AA-4FCD0F1E71A8}" name="Time" dataDxfId="63"/>
    <tableColumn id="2" xr3:uid="{8E9F63DD-7CF5-4556-9DB5-90A56A846355}" name="2018-19" dataDxfId="62" dataCellStyle="Percent"/>
    <tableColumn id="3" xr3:uid="{F1A9515A-C650-40A9-8BC0-B41E0441F8F0}" name="2019-20" dataDxfId="61" dataCellStyle="Percent"/>
    <tableColumn id="4" xr3:uid="{4C7033AC-8171-485D-9361-9EF01D198ABA}" name="2020-21" dataDxfId="60" dataCellStyle="Percent"/>
    <tableColumn id="5" xr3:uid="{6CD1397E-6680-4787-A28F-106BDA648288}" name="2021-22" dataDxfId="59" dataCellStyle="Percent"/>
    <tableColumn id="7" xr3:uid="{95BDC6DA-80FD-4B53-B0BD-21B907D268F9}" name="2022-23" dataDxfId="58" dataCellStyle="Percent"/>
    <tableColumn id="8" xr3:uid="{66D9E51A-2A8A-49A5-86E0-7DD9ECDD5AFE}" name="2023-24" dataDxfId="57" dataCellStyle="Percent"/>
    <tableColumn id="6" xr3:uid="{22E1852A-1A81-4003-85CB-CE355AFB2AE3}" name="2024-25" dataDxfId="56" dataCellStyle="Percent"/>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9B81420-98E0-4DFB-8C10-4D6B13A24A0B}" name="Table11" displayName="Table11" ref="A4:C10" totalsRowShown="0">
  <autoFilter ref="A4:C10" xr:uid="{A9B81420-98E0-4DFB-8C10-4D6B13A24A0B}">
    <filterColumn colId="0" hiddenButton="1"/>
    <filterColumn colId="1" hiddenButton="1"/>
    <filterColumn colId="2" hiddenButton="1"/>
  </autoFilter>
  <tableColumns count="3">
    <tableColumn id="1" xr3:uid="{6008C3F3-658F-4067-AE06-DB82007F1A54}" name="Gender" dataDxfId="55"/>
    <tableColumn id="2" xr3:uid="{0A56D4A4-E648-4CD4-9592-D6A0B4F239C3}" name="Number" dataDxfId="54"/>
    <tableColumn id="3" xr3:uid="{8268C1E6-C65C-4089-8C11-A44910F96C0F}" name="Percent" dataDxfId="53" dataCellStyle="Percent"/>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4A2C6EE-8218-44C6-A46B-A770C3FC1ECC}" name="Table12a" displayName="Table12a" ref="A4:E16" totalsRowShown="0" headerRowDxfId="52" dataDxfId="51">
  <autoFilter ref="A4:E16" xr:uid="{E4A2C6EE-8218-44C6-A46B-A770C3FC1ECC}">
    <filterColumn colId="0" hiddenButton="1"/>
    <filterColumn colId="1" hiddenButton="1"/>
    <filterColumn colId="2" hiddenButton="1"/>
    <filterColumn colId="3" hiddenButton="1"/>
    <filterColumn colId="4" hiddenButton="1"/>
  </autoFilter>
  <tableColumns count="5">
    <tableColumn id="1" xr3:uid="{DAA12AA8-C352-45DC-89DC-72FEB7629D32}" name="Custody Suite" dataDxfId="50"/>
    <tableColumn id="2" xr3:uid="{94FA9563-AD34-4963-AE5F-CE742266C3EE}" name="Males" dataDxfId="49"/>
    <tableColumn id="3" xr3:uid="{66A85353-EC2A-4E76-BCD3-69556C950AB8}" name="Females" dataDxfId="48"/>
    <tableColumn id="5" xr3:uid="{DF5C5BEF-D543-497C-905A-2D89AF12B667}" name="Unknown" dataDxfId="47"/>
    <tableColumn id="4" xr3:uid="{2E4FF3C0-28AC-4350-8CD5-DE8C02FF52C2}" name="Total" dataDxfId="46"/>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F1850CC-93A6-46CE-B266-790AF2565259}" name="Table13" displayName="Table13" ref="A4:B16" totalsRowShown="0">
  <autoFilter ref="A4:B16" xr:uid="{CF1850CC-93A6-46CE-B266-790AF2565259}">
    <filterColumn colId="0" hiddenButton="1"/>
    <filterColumn colId="1" hiddenButton="1"/>
  </autoFilter>
  <tableColumns count="2">
    <tableColumn id="1" xr3:uid="{06972361-B355-44A9-BF16-93EB13FF3092}" name="Custody Suite" dataDxfId="45"/>
    <tableColumn id="2" xr3:uid="{480DD98A-2176-4619-9B95-C1CC59FBA56F}" name="Percent" dataDxfId="44" dataCellStyle="Percent"/>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AF8FA58-2AAF-43DB-99EA-885AE9A2E1D1}" name="Table14" displayName="Table14" ref="A4:C9" totalsRowShown="0">
  <autoFilter ref="A4:C9" xr:uid="{AAF8FA58-2AAF-43DB-99EA-885AE9A2E1D1}">
    <filterColumn colId="0" hiddenButton="1"/>
    <filterColumn colId="1" hiddenButton="1"/>
    <filterColumn colId="2" hiddenButton="1"/>
  </autoFilter>
  <tableColumns count="3">
    <tableColumn id="1" xr3:uid="{F72D2678-CF03-4E3B-8248-22F5CF29448D}" name="Gender" dataDxfId="43"/>
    <tableColumn id="2" xr3:uid="{9A90BC8B-A476-4EC5-A534-9038BD1B5CE8}" name="Number" dataDxfId="42"/>
    <tableColumn id="3" xr3:uid="{25DB40A3-10C7-4EA2-8731-CC7D969E56BF}" name="Percent" dataDxfId="41" dataCellStyle="Percent"/>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F79D195-C5C7-488B-A3E1-6159C81DB4CA}" name="Table15a" displayName="Table15a" ref="A4:D15" totalsRowShown="0" headerRowDxfId="40" dataDxfId="39">
  <autoFilter ref="A4:D15" xr:uid="{9F79D195-C5C7-488B-A3E1-6159C81DB4CA}">
    <filterColumn colId="0" hiddenButton="1"/>
    <filterColumn colId="1" hiddenButton="1"/>
    <filterColumn colId="2" hiddenButton="1"/>
    <filterColumn colId="3" hiddenButton="1"/>
  </autoFilter>
  <tableColumns count="4">
    <tableColumn id="1" xr3:uid="{16749092-EDDF-4584-9AC3-BE83A5E917FA}" name="Custody Suite" dataDxfId="38"/>
    <tableColumn id="2" xr3:uid="{1B845398-8F4E-46AB-8390-F84DEABFEB3D}" name="Males" dataDxfId="37"/>
    <tableColumn id="3" xr3:uid="{2AE5CD3C-0603-4D3D-91BF-621B894AA3A0}" name="Females" dataDxfId="36"/>
    <tableColumn id="4" xr3:uid="{4B8936E4-028A-43E8-8882-87562FBE4847}" name="Total" dataDxfId="35"/>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938A675-AD5A-47D4-BA45-5E7F9F811AC0}" name="Table15b" displayName="Table15b" ref="A17:D28" totalsRowShown="0" headerRowDxfId="34" dataDxfId="33" dataCellStyle="Percent">
  <autoFilter ref="A17:D28" xr:uid="{B938A675-AD5A-47D4-BA45-5E7F9F811AC0}">
    <filterColumn colId="0" hiddenButton="1"/>
    <filterColumn colId="1" hiddenButton="1"/>
    <filterColumn colId="2" hiddenButton="1"/>
    <filterColumn colId="3" hiddenButton="1"/>
  </autoFilter>
  <tableColumns count="4">
    <tableColumn id="1" xr3:uid="{19098DDA-9FC3-44B2-832F-C0000F8127EE}" name="Custody Suite" dataDxfId="32"/>
    <tableColumn id="2" xr3:uid="{1AE820FA-2AC6-47A5-A843-03275EDB3D3B}" name="Males" dataDxfId="31" dataCellStyle="Percent"/>
    <tableColumn id="3" xr3:uid="{05A2382D-6198-44B7-9490-EEEF2DFF0C64}" name="Females" dataDxfId="30" dataCellStyle="Percent"/>
    <tableColumn id="4" xr3:uid="{4E767B50-738C-4F45-B9EE-0220C9315158}" name="Percent" dataDxfId="29" dataCellStyle="Percent"/>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917BCC-C1FB-43B3-BCC7-E673B4767B67}" name="Contents" displayName="Contents" ref="A4:B27" totalsRowShown="0">
  <autoFilter ref="A4:B27" xr:uid="{B5917BCC-C1FB-43B3-BCC7-E673B4767B67}">
    <filterColumn colId="0" hiddenButton="1"/>
    <filterColumn colId="1" hiddenButton="1"/>
  </autoFilter>
  <tableColumns count="2">
    <tableColumn id="1" xr3:uid="{C0564A30-9443-46F7-B830-1138754F67B4}" name="Topic of each table" dataDxfId="122"/>
    <tableColumn id="2" xr3:uid="{EAA12298-766E-4E80-8FF7-9E1A67049714}" name="Link to each worksheet" dataDxfId="121" dataCellStyle="Hyperlink"/>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3161A4-6462-4B3E-A78C-E9668C565F69}" name="Table16" displayName="Table16" ref="A4:B15" totalsRowShown="0">
  <autoFilter ref="A4:B15" xr:uid="{0C3161A4-6462-4B3E-A78C-E9668C565F69}">
    <filterColumn colId="0" hiddenButton="1"/>
    <filterColumn colId="1" hiddenButton="1"/>
  </autoFilter>
  <tableColumns count="2">
    <tableColumn id="1" xr3:uid="{E394A3AC-E64F-4AE6-B1E6-539A46829343}" name="Custody Suite" dataDxfId="28"/>
    <tableColumn id="2" xr3:uid="{46A4C0E8-543A-441E-8CCA-70A50C80E7FD}" name="Percent" dataDxfId="27" dataCellStyle="Percent"/>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66E342A-EA5A-4B4B-A2F7-600022DBF57D}" name="Table17" displayName="Table17" ref="A4:F5" totalsRowShown="0" headerRowDxfId="26" dataDxfId="25">
  <autoFilter ref="A4:F5" xr:uid="{266E342A-EA5A-4B4B-A2F7-600022DBF57D}">
    <filterColumn colId="0" hiddenButton="1"/>
    <filterColumn colId="1" hiddenButton="1"/>
    <filterColumn colId="2" hiddenButton="1"/>
    <filterColumn colId="3" hiddenButton="1"/>
    <filterColumn colId="4" hiddenButton="1"/>
    <filterColumn colId="5" hiddenButton="1"/>
  </autoFilter>
  <tableColumns count="6">
    <tableColumn id="1" xr3:uid="{4CEAB3D3-B028-4D04-B556-CE528B413F3D}" name="Year" dataDxfId="24"/>
    <tableColumn id="2" xr3:uid="{0E09439E-0000-46EA-B395-58A8B635CE7A}" name="2020-21" dataDxfId="23"/>
    <tableColumn id="3" xr3:uid="{9B4074E7-EE7B-417B-B23A-C10C7137CAB7}" name="2021-22" dataDxfId="22"/>
    <tableColumn id="5" xr3:uid="{F429BF69-B375-4997-8F0D-BBCFF4D9FD66}" name="2022-23" dataDxfId="21"/>
    <tableColumn id="4" xr3:uid="{20BC0FB4-A3F7-4AB3-9053-EA68170A3068}" name="2023-24" dataDxfId="20"/>
    <tableColumn id="6" xr3:uid="{1E22CD2C-03CA-4FAA-89E4-508F2FD4C5BF}" name="2024-25" dataDxfId="19"/>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19B9D6-AF4F-4BF5-9A68-1AE1904A0BDB}" name="Table18" displayName="Table18" ref="A4:D8" totalsRowShown="0">
  <autoFilter ref="A4:D8" xr:uid="{5519B9D6-AF4F-4BF5-9A68-1AE1904A0BDB}">
    <filterColumn colId="0" hiddenButton="1"/>
    <filterColumn colId="1" hiddenButton="1"/>
    <filterColumn colId="2" hiddenButton="1"/>
    <filterColumn colId="3" hiddenButton="1"/>
  </autoFilter>
  <tableColumns count="4">
    <tableColumn id="1" xr3:uid="{0BF84A57-3D2B-4A4E-A370-D7BD18E339FA}" name="Team" dataDxfId="18"/>
    <tableColumn id="2" xr3:uid="{445A2E41-E1D7-4888-A745-19197F7D9B57}" name="Detainees Selected for Interview" dataDxfId="17"/>
    <tableColumn id="3" xr3:uid="{0F5715D4-5992-4F57-9F95-611316FCE868}" name="Custody Records Checked" dataDxfId="16"/>
    <tableColumn id="4" xr3:uid="{AF380AA8-261C-45FC-A3DF-32CD0C6ED508}" name="% Checked" dataDxfId="15" dataCellStyle="Percent">
      <calculatedColumnFormula>Table18[[#This Row],[Custody Records Checked]]/Table18[[#This Row],[Detainees Selected for Interview]]</calculatedColumnFormula>
    </tableColumn>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BD977EB-893D-4B28-855F-ADB4D347D237}" name="Table19" displayName="Table19" ref="A4:B13" totalsRowShown="0" dataDxfId="14">
  <autoFilter ref="A4:B13" xr:uid="{3BD977EB-893D-4B28-855F-ADB4D347D237}">
    <filterColumn colId="0" hiddenButton="1"/>
    <filterColumn colId="1" hiddenButton="1"/>
  </autoFilter>
  <tableColumns count="2">
    <tableColumn id="1" xr3:uid="{FA63EEEF-A048-4880-814A-1B96762EF360}" name="Custody Suite" dataDxfId="13"/>
    <tableColumn id="2" xr3:uid="{9B2B4E7E-7591-43E8-9285-4CC3FA174338}" name="Total" dataDxfId="12"/>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8518FDD-A25C-455F-9F52-6B5305478D04}" name="Table20" displayName="Table20" ref="A4:C9" totalsRowShown="0">
  <autoFilter ref="A4:C9" xr:uid="{48518FDD-A25C-455F-9F52-6B5305478D04}">
    <filterColumn colId="0" hiddenButton="1"/>
    <filterColumn colId="1" hiddenButton="1"/>
    <filterColumn colId="2" hiddenButton="1"/>
  </autoFilter>
  <tableColumns count="3">
    <tableColumn id="1" xr3:uid="{3022172E-E681-4B4A-A5F9-EA9322926FCA}" name="Serious Crime Suite" dataDxfId="11"/>
    <tableColumn id="2" xr3:uid="{61762599-3C90-4354-B8C2-E081A182342E}" name="Number of visits" dataDxfId="10"/>
    <tableColumn id="3" xr3:uid="{12011AC8-9149-4F52-9D76-16DAD551921D}" name="Percent" dataDxfId="9" dataCellStyle="Percent"/>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E2A5D5-A4BC-41FB-8EEC-0237D3937EA0}" name="Table21" displayName="Table21" ref="A4:C10" totalsRowShown="0">
  <autoFilter ref="A4:C10" xr:uid="{53E2A5D5-A4BC-41FB-8EEC-0237D3937EA0}">
    <filterColumn colId="0" hiddenButton="1"/>
    <filterColumn colId="1" hiddenButton="1"/>
    <filterColumn colId="2" hiddenButton="1"/>
  </autoFilter>
  <tableColumns count="3">
    <tableColumn id="1" xr3:uid="{6F91FDDB-0030-4153-B807-F837D069CFB3}" name="Reason" dataDxfId="8"/>
    <tableColumn id="2" xr3:uid="{E86F1615-C1E5-4323-9DAA-787C987CFB83}" name="Total" dataDxfId="7"/>
    <tableColumn id="3" xr3:uid="{278006DC-6259-43C0-8404-9F7543A5311C}" name="Percent" dataDxfId="6" dataCellStyle="Percent"/>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208041-5A63-4A3E-AD9D-273CB4467583}" name="Table22" displayName="Table22" ref="A4:C8" totalsRowShown="0">
  <autoFilter ref="A4:C8" xr:uid="{CE208041-5A63-4A3E-AD9D-273CB4467583}">
    <filterColumn colId="0" hiddenButton="1"/>
    <filterColumn colId="1" hiddenButton="1"/>
    <filterColumn colId="2" hiddenButton="1"/>
  </autoFilter>
  <tableColumns count="3">
    <tableColumn id="1" xr3:uid="{E340A3B5-BEAB-4714-AC28-4ED1C8D04121}" name="Team" dataDxfId="5"/>
    <tableColumn id="2" xr3:uid="{AEC7C831-D6D9-4693-AF90-EEA6A74F4160}" name="Number" dataDxfId="4"/>
    <tableColumn id="3" xr3:uid="{E06996B8-CF42-4256-87DD-05EE87FB20D4}" name="Percent" dataDxfId="3" dataCellStyle="Percent"/>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B627F8-EE1B-4617-A3BC-BC7BC6087703}" name="Table23" displayName="Table23" ref="A4:C11" totalsRowShown="0">
  <autoFilter ref="A4:C11" xr:uid="{EEB627F8-EE1B-4617-A3BC-BC7BC6087703}">
    <filterColumn colId="0" hiddenButton="1"/>
    <filterColumn colId="1" hiddenButton="1"/>
    <filterColumn colId="2" hiddenButton="1"/>
  </autoFilter>
  <tableColumns count="3">
    <tableColumn id="1" xr3:uid="{7B1EC51E-D212-40CA-B16C-CCE9EEE04D4E}" name="Start Date" dataDxfId="2"/>
    <tableColumn id="2" xr3:uid="{E496EE4D-6B67-4568-B817-C0BD635B8172}" name="Total" dataDxfId="1"/>
    <tableColumn id="3" xr3:uid="{2F75B073-97C4-4904-A672-6AC513E3548B}" name="Percent" dataDxfId="0" dataCellStyle="Percent"/>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8AB5E0-AB56-4039-88A2-AC499B055044}" name="Notes" displayName="Notes" ref="A3:B9" totalsRowShown="0">
  <autoFilter ref="A3:B9" xr:uid="{5F8AB5E0-AB56-4039-88A2-AC499B055044}">
    <filterColumn colId="0" hiddenButton="1"/>
    <filterColumn colId="1" hiddenButton="1"/>
  </autoFilter>
  <tableColumns count="2">
    <tableColumn id="1" xr3:uid="{9B47326D-1C08-4C27-8389-944C4B3BB8E2}" name="Note number" dataDxfId="120"/>
    <tableColumn id="2" xr3:uid="{46CEBFC6-DFDC-4D9E-9BE8-381588EDF034}" name="Note text"/>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9D93AA-A64A-4590-966B-F12032BE2CBA}" name="Table1" displayName="Table1" ref="A4:D20" totalsRowShown="0" headerRowDxfId="119" dataDxfId="118">
  <autoFilter ref="A4:D20" xr:uid="{099D93AA-A64A-4590-966B-F12032BE2CBA}">
    <filterColumn colId="0" hiddenButton="1"/>
    <filterColumn colId="1" hiddenButton="1"/>
    <filterColumn colId="2" hiddenButton="1"/>
    <filterColumn colId="3" hiddenButton="1"/>
  </autoFilter>
  <tableColumns count="4">
    <tableColumn id="1" xr3:uid="{1B64914D-F498-4A67-BC25-A4FA42DF9DA7}" name="Team" dataDxfId="117"/>
    <tableColumn id="2" xr3:uid="{D2031C86-D70C-4BBC-A318-D95B5ACC1F5E}" name="Custody Suite" dataDxfId="116"/>
    <tableColumn id="3" xr3:uid="{6BB1C672-C1B5-49BB-817B-24EF34F9487C}" name="Guideline Number of Visits 2024-25" dataDxfId="115"/>
    <tableColumn id="4" xr3:uid="{0BFAC49A-27CF-4E5B-9C82-197E016A770A}" name="Actual Number of Visits" dataDxfId="11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50E14D-209A-4FC7-B75E-B8924D5CA8DB}" name="Table2" displayName="Table2" ref="A4:E8" totalsRowShown="0" headerRowDxfId="113" dataDxfId="112">
  <autoFilter ref="A4:E8" xr:uid="{D350E14D-209A-4FC7-B75E-B8924D5CA8DB}">
    <filterColumn colId="0" hiddenButton="1"/>
    <filterColumn colId="1" hiddenButton="1"/>
    <filterColumn colId="2" hiddenButton="1"/>
    <filterColumn colId="3" hiddenButton="1"/>
    <filterColumn colId="4" hiddenButton="1"/>
  </autoFilter>
  <tableColumns count="5">
    <tableColumn id="1" xr3:uid="{950B6126-DFB3-4839-8F92-AD468D6A6A5B}" name="Team" dataDxfId="111"/>
    <tableColumn id="2" xr3:uid="{ADA5C062-3560-44C0-BF8D-B9298D43CA97}" name="Total Visits" dataDxfId="110"/>
    <tableColumn id="3" xr3:uid="{C57E2CD3-9CAE-42A8-BAB2-7D799D4FB652}" name="Valid" dataDxfId="109"/>
    <tableColumn id="4" xr3:uid="{3A8B7DA8-21CD-470E-8013-6F22EB2154B1}" name="Invalid" dataDxfId="108"/>
    <tableColumn id="5" xr3:uid="{401E3B3F-2F68-4D4B-BF79-42C32F93CE1D}" name="% Invalid" dataDxfId="107" dataCellStyle="Percent"/>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7853C4-BF1A-4946-AA82-4B477E34F59C}" name="Table3" displayName="Table3" ref="A4:C12" totalsRowShown="0">
  <autoFilter ref="A4:C12" xr:uid="{187853C4-BF1A-4946-AA82-4B477E34F59C}">
    <filterColumn colId="0" hiddenButton="1"/>
    <filterColumn colId="1" hiddenButton="1"/>
    <filterColumn colId="2" hiddenButton="1"/>
  </autoFilter>
  <tableColumns count="3">
    <tableColumn id="1" xr3:uid="{26720DAC-6A47-48EC-89D4-B45DE6E5469D}" name="Custody Suite" dataDxfId="106"/>
    <tableColumn id="2" xr3:uid="{D0E917D7-F3C7-43CB-AEEE-AAF2D64F6511}" name="Invalid Visits" dataDxfId="105"/>
    <tableColumn id="3" xr3:uid="{D24AC394-8309-4B04-837E-C4FDA8645ED2}" name="Percent" dataDxfId="104" dataCellStyle="Percent"/>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4E9F51D-4706-4B07-A325-510DF49D69A4}" name="Table4" displayName="Table4" ref="A4:C17" totalsRowShown="0">
  <autoFilter ref="A4:C17" xr:uid="{F4E9F51D-4706-4B07-A325-510DF49D69A4}">
    <filterColumn colId="0" hiddenButton="1"/>
    <filterColumn colId="1" hiddenButton="1"/>
    <filterColumn colId="2" hiddenButton="1"/>
  </autoFilter>
  <tableColumns count="3">
    <tableColumn id="1" xr3:uid="{66AEA2C1-F19F-4815-B6BB-657ACA116C59}" name="Custody Suite" dataDxfId="103"/>
    <tableColumn id="2" xr3:uid="{CD7C33A9-6121-4F19-B527-00905727F2EA}" name="Valid Visits" dataDxfId="102"/>
    <tableColumn id="3" xr3:uid="{2348D0A3-50ED-482A-8FD3-0DCB5C945C76}" name="Percent" dataDxfId="101" dataCellStyle="Percent"/>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31FF903-4D94-4230-BC94-31F59D09C6BB}" name="Table5" displayName="Table5" ref="A4:B19" totalsRowShown="0">
  <autoFilter ref="A4:B19" xr:uid="{731FF903-4D94-4230-BC94-31F59D09C6BB}">
    <filterColumn colId="0" hiddenButton="1"/>
    <filterColumn colId="1" hiddenButton="1"/>
  </autoFilter>
  <sortState xmlns:xlrd2="http://schemas.microsoft.com/office/spreadsheetml/2017/richdata2" ref="A5:B18">
    <sortCondition descending="1" ref="B5:B18"/>
  </sortState>
  <tableColumns count="2">
    <tableColumn id="1" xr3:uid="{6416BB33-336F-4C0E-AEFF-8710CE3CC3BA}" name="Category" dataDxfId="100"/>
    <tableColumn id="2" xr3:uid="{583C39D6-3532-4B8D-9CE0-C3E806E77402}" name="Total" dataDxfId="99"/>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AA9E327-7099-4AAC-8C01-2F6549B0B007}" name="Table6" displayName="Table6" ref="A4:E10" totalsRowShown="0" headerRowDxfId="98" dataDxfId="97">
  <autoFilter ref="A4:E10" xr:uid="{DAA9E327-7099-4AAC-8C01-2F6549B0B007}">
    <filterColumn colId="0" hiddenButton="1"/>
    <filterColumn colId="1" hiddenButton="1"/>
    <filterColumn colId="2" hiddenButton="1"/>
    <filterColumn colId="3" hiddenButton="1"/>
    <filterColumn colId="4" hiddenButton="1"/>
  </autoFilter>
  <tableColumns count="5">
    <tableColumn id="1" xr3:uid="{1C178CD0-F54A-40A7-BF6D-3D362B309724}" name="Conditions" dataDxfId="96"/>
    <tableColumn id="2" xr3:uid="{A080C7C1-B329-4152-B06D-ED99670C2C92}" name="North-West" dataDxfId="95"/>
    <tableColumn id="3" xr3:uid="{70DB7506-C8B3-4A0C-B925-E2FBD8558D3D}" name="South-East" dataDxfId="94"/>
    <tableColumn id="4" xr3:uid="{69244668-14DE-47CB-B3A0-A853DA6979BB}" name="Tyrone-Fermanagh" dataDxfId="93"/>
    <tableColumn id="5" xr3:uid="{75713613-A541-46CF-8D01-E9B75FEC5367}" name="Total" dataDxfId="9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policingboard.org.uk/" TargetMode="External"/><Relationship Id="rId2" Type="http://schemas.openxmlformats.org/officeDocument/2006/relationships/hyperlink" Target="https://code.statisticsauthority.gov.uk/the-code/" TargetMode="External"/><Relationship Id="rId1" Type="http://schemas.openxmlformats.org/officeDocument/2006/relationships/hyperlink" Target="mailto:statistics@nipolicingboard.org.uk"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7E1A-3AD2-4573-9B9A-AF62A7A17956}">
  <dimension ref="A1:A23"/>
  <sheetViews>
    <sheetView tabSelected="1" workbookViewId="0">
      <selection activeCell="B1" sqref="B1"/>
    </sheetView>
  </sheetViews>
  <sheetFormatPr defaultColWidth="9.1796875" defaultRowHeight="15.5" x14ac:dyDescent="0.35"/>
  <cols>
    <col min="1" max="1" width="85.7265625" style="7" customWidth="1"/>
    <col min="2" max="16384" width="9.1796875" style="12"/>
  </cols>
  <sheetData>
    <row r="1" spans="1:1" s="27" customFormat="1" ht="34.5" customHeight="1" x14ac:dyDescent="0.45">
      <c r="A1" s="1" t="s">
        <v>215</v>
      </c>
    </row>
    <row r="2" spans="1:1" ht="117.75" customHeight="1" x14ac:dyDescent="0.35">
      <c r="A2" s="2" t="s">
        <v>216</v>
      </c>
    </row>
    <row r="3" spans="1:1" ht="25" customHeight="1" x14ac:dyDescent="0.35">
      <c r="A3" s="3" t="s">
        <v>0</v>
      </c>
    </row>
    <row r="4" spans="1:1" x14ac:dyDescent="0.35">
      <c r="A4" s="75" t="s">
        <v>222</v>
      </c>
    </row>
    <row r="5" spans="1:1" ht="25" customHeight="1" x14ac:dyDescent="0.35">
      <c r="A5" s="3" t="s">
        <v>1</v>
      </c>
    </row>
    <row r="6" spans="1:1" x14ac:dyDescent="0.35">
      <c r="A6" s="2" t="s">
        <v>2</v>
      </c>
    </row>
    <row r="7" spans="1:1" ht="25" customHeight="1" x14ac:dyDescent="0.35">
      <c r="A7" s="3" t="s">
        <v>3</v>
      </c>
    </row>
    <row r="8" spans="1:1" x14ac:dyDescent="0.35">
      <c r="A8" s="2" t="s">
        <v>4</v>
      </c>
    </row>
    <row r="9" spans="1:1" x14ac:dyDescent="0.35">
      <c r="A9" s="2" t="s">
        <v>5</v>
      </c>
    </row>
    <row r="10" spans="1:1" x14ac:dyDescent="0.35">
      <c r="A10" s="2" t="s">
        <v>6</v>
      </c>
    </row>
    <row r="11" spans="1:1" x14ac:dyDescent="0.35">
      <c r="A11" s="3" t="s">
        <v>7</v>
      </c>
    </row>
    <row r="12" spans="1:1" x14ac:dyDescent="0.35">
      <c r="A12" s="3" t="s">
        <v>8</v>
      </c>
    </row>
    <row r="13" spans="1:1" x14ac:dyDescent="0.35">
      <c r="A13" s="4" t="s">
        <v>9</v>
      </c>
    </row>
    <row r="14" spans="1:1" ht="25" customHeight="1" x14ac:dyDescent="0.35">
      <c r="A14" s="3" t="s">
        <v>10</v>
      </c>
    </row>
    <row r="15" spans="1:1" ht="84.75" customHeight="1" x14ac:dyDescent="0.35">
      <c r="A15" s="2" t="s">
        <v>26</v>
      </c>
    </row>
    <row r="16" spans="1:1" ht="25" customHeight="1" x14ac:dyDescent="0.35">
      <c r="A16" s="3" t="s">
        <v>27</v>
      </c>
    </row>
    <row r="17" spans="1:1" ht="108.5" x14ac:dyDescent="0.35">
      <c r="A17" s="25" t="s">
        <v>28</v>
      </c>
    </row>
    <row r="18" spans="1:1" ht="25" customHeight="1" x14ac:dyDescent="0.35">
      <c r="A18" s="5" t="s">
        <v>11</v>
      </c>
    </row>
    <row r="19" spans="1:1" ht="77.5" x14ac:dyDescent="0.35">
      <c r="A19" s="2" t="s">
        <v>29</v>
      </c>
    </row>
    <row r="20" spans="1:1" ht="25" customHeight="1" x14ac:dyDescent="0.35">
      <c r="A20" s="3" t="s">
        <v>12</v>
      </c>
    </row>
    <row r="21" spans="1:1" x14ac:dyDescent="0.35">
      <c r="A21" s="6" t="s">
        <v>13</v>
      </c>
    </row>
    <row r="22" spans="1:1" ht="25" customHeight="1" x14ac:dyDescent="0.35">
      <c r="A22" s="3" t="s">
        <v>14</v>
      </c>
    </row>
    <row r="23" spans="1:1" x14ac:dyDescent="0.35">
      <c r="A23" s="26" t="s">
        <v>15</v>
      </c>
    </row>
  </sheetData>
  <hyperlinks>
    <hyperlink ref="A13" r:id="rId1" xr:uid="{2D434A93-1CA3-48BA-8D23-DB1F41AE1A88}"/>
    <hyperlink ref="A21" r:id="rId2" xr:uid="{0E0E30EA-549F-40A5-AB0A-7505287E3366}"/>
    <hyperlink ref="A23" r:id="rId3" xr:uid="{9DA09038-4B63-4F05-805C-3697703D3FF6}"/>
  </hyperlinks>
  <pageMargins left="0.7" right="0.7" top="0.75" bottom="0.75" header="0.3" footer="0.3"/>
  <pageSetup paperSize="9" orientation="portrait"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04E1-7E0E-43CA-A083-C0AB4A028B26}">
  <dimension ref="A1:J12"/>
  <sheetViews>
    <sheetView workbookViewId="0">
      <selection activeCell="C37" sqref="C37"/>
    </sheetView>
  </sheetViews>
  <sheetFormatPr defaultColWidth="9.1796875" defaultRowHeight="15.5" x14ac:dyDescent="0.35"/>
  <cols>
    <col min="1" max="1" width="15.54296875" style="12" customWidth="1"/>
    <col min="2" max="6" width="12.26953125" style="12" customWidth="1"/>
    <col min="7" max="16384" width="9.1796875" style="12"/>
  </cols>
  <sheetData>
    <row r="1" spans="1:10" s="19" customFormat="1" ht="25" customHeight="1" x14ac:dyDescent="0.35">
      <c r="A1" s="22" t="s">
        <v>102</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ht="25" customHeight="1" x14ac:dyDescent="0.35">
      <c r="A3" s="24" t="s">
        <v>24</v>
      </c>
    </row>
    <row r="4" spans="1:10" s="61" customFormat="1" ht="31" x14ac:dyDescent="0.35">
      <c r="A4" s="18" t="s">
        <v>67</v>
      </c>
      <c r="B4" s="33" t="s">
        <v>33</v>
      </c>
      <c r="C4" s="33" t="s">
        <v>37</v>
      </c>
      <c r="D4" s="33" t="s">
        <v>43</v>
      </c>
      <c r="E4" s="33" t="s">
        <v>68</v>
      </c>
      <c r="F4" s="33" t="s">
        <v>51</v>
      </c>
    </row>
    <row r="5" spans="1:10" x14ac:dyDescent="0.35">
      <c r="A5" s="14" t="s">
        <v>69</v>
      </c>
      <c r="B5" s="12">
        <v>18</v>
      </c>
      <c r="C5" s="12">
        <v>23</v>
      </c>
      <c r="D5" s="12">
        <v>11</v>
      </c>
      <c r="E5" s="37">
        <f>SUM(Table7[[#This Row],[North-West]:[Tyrone-Fermanagh]])</f>
        <v>52</v>
      </c>
      <c r="F5" s="56">
        <v>0.10970464135021098</v>
      </c>
    </row>
    <row r="6" spans="1:10" x14ac:dyDescent="0.35">
      <c r="A6" s="14" t="s">
        <v>70</v>
      </c>
      <c r="B6" s="12">
        <v>20</v>
      </c>
      <c r="C6" s="12">
        <v>30</v>
      </c>
      <c r="D6" s="12">
        <v>27</v>
      </c>
      <c r="E6" s="37">
        <f>SUM(Table7[[#This Row],[North-West]:[Tyrone-Fermanagh]])</f>
        <v>77</v>
      </c>
      <c r="F6" s="56">
        <v>0.16244725738396623</v>
      </c>
    </row>
    <row r="7" spans="1:10" x14ac:dyDescent="0.35">
      <c r="A7" s="14" t="s">
        <v>71</v>
      </c>
      <c r="B7" s="12">
        <v>38</v>
      </c>
      <c r="C7" s="12">
        <v>28</v>
      </c>
      <c r="D7" s="12">
        <v>11</v>
      </c>
      <c r="E7" s="37">
        <f>SUM(Table7[[#This Row],[North-West]:[Tyrone-Fermanagh]])</f>
        <v>77</v>
      </c>
      <c r="F7" s="56">
        <v>0.16244725738396623</v>
      </c>
    </row>
    <row r="8" spans="1:10" x14ac:dyDescent="0.35">
      <c r="A8" s="14" t="s">
        <v>72</v>
      </c>
      <c r="B8" s="12">
        <v>10</v>
      </c>
      <c r="C8" s="12">
        <v>45</v>
      </c>
      <c r="D8" s="12">
        <v>13</v>
      </c>
      <c r="E8" s="37">
        <f>SUM(Table7[[#This Row],[North-West]:[Tyrone-Fermanagh]])</f>
        <v>68</v>
      </c>
      <c r="F8" s="56">
        <v>0.14345991561181434</v>
      </c>
    </row>
    <row r="9" spans="1:10" x14ac:dyDescent="0.35">
      <c r="A9" s="14" t="s">
        <v>73</v>
      </c>
      <c r="B9" s="12">
        <v>15</v>
      </c>
      <c r="C9" s="12">
        <v>30</v>
      </c>
      <c r="D9" s="12">
        <v>28</v>
      </c>
      <c r="E9" s="37">
        <f>SUM(Table7[[#This Row],[North-West]:[Tyrone-Fermanagh]])</f>
        <v>73</v>
      </c>
      <c r="F9" s="56">
        <v>0.15400843881856541</v>
      </c>
    </row>
    <row r="10" spans="1:10" x14ac:dyDescent="0.35">
      <c r="A10" s="14" t="s">
        <v>74</v>
      </c>
      <c r="B10" s="12">
        <v>11</v>
      </c>
      <c r="C10" s="12">
        <v>18</v>
      </c>
      <c r="D10" s="12">
        <v>32</v>
      </c>
      <c r="E10" s="37">
        <f>SUM(Table7[[#This Row],[North-West]:[Tyrone-Fermanagh]])</f>
        <v>61</v>
      </c>
      <c r="F10" s="56">
        <v>0.12869198312236288</v>
      </c>
    </row>
    <row r="11" spans="1:10" x14ac:dyDescent="0.35">
      <c r="A11" s="14" t="s">
        <v>75</v>
      </c>
      <c r="B11" s="12">
        <v>9</v>
      </c>
      <c r="C11" s="12">
        <v>44</v>
      </c>
      <c r="D11" s="12">
        <v>13</v>
      </c>
      <c r="E11" s="37">
        <f>SUM(Table7[[#This Row],[North-West]:[Tyrone-Fermanagh]])</f>
        <v>66</v>
      </c>
      <c r="F11" s="56">
        <v>0.13924050632911392</v>
      </c>
    </row>
    <row r="12" spans="1:10" x14ac:dyDescent="0.35">
      <c r="A12" s="18" t="s">
        <v>25</v>
      </c>
      <c r="B12" s="33">
        <v>121</v>
      </c>
      <c r="C12" s="33">
        <v>218</v>
      </c>
      <c r="D12" s="33">
        <v>135</v>
      </c>
      <c r="E12" s="33">
        <v>474</v>
      </c>
      <c r="F12" s="57">
        <v>1.0000000000000002</v>
      </c>
    </row>
  </sheetData>
  <hyperlinks>
    <hyperlink ref="A3" location="Contents!A1" display="Return to table of contents" xr:uid="{AB51BC1D-4F2E-4185-B97F-33A1D5440213}"/>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37F87-D274-4D8B-BED3-4AA8AF963E28}">
  <dimension ref="A1:L12"/>
  <sheetViews>
    <sheetView workbookViewId="0"/>
  </sheetViews>
  <sheetFormatPr defaultColWidth="9.1796875" defaultRowHeight="15.5" x14ac:dyDescent="0.35"/>
  <cols>
    <col min="1" max="1" width="19.1796875" style="12" customWidth="1"/>
    <col min="2" max="8" width="10.7265625" style="12" customWidth="1"/>
    <col min="9" max="16384" width="9.1796875" style="12"/>
  </cols>
  <sheetData>
    <row r="1" spans="1:12" s="19" customFormat="1" ht="25" customHeight="1" x14ac:dyDescent="0.35">
      <c r="A1" s="22" t="s">
        <v>200</v>
      </c>
      <c r="B1" s="16"/>
      <c r="C1" s="16"/>
      <c r="D1" s="16"/>
      <c r="E1" s="16"/>
      <c r="F1" s="16"/>
      <c r="G1" s="16"/>
      <c r="H1" s="16"/>
      <c r="I1" s="16"/>
      <c r="J1" s="16"/>
      <c r="K1" s="16"/>
      <c r="L1" s="21"/>
    </row>
    <row r="2" spans="1:12" s="19" customFormat="1" ht="25" customHeight="1" x14ac:dyDescent="0.35">
      <c r="A2" s="23" t="s">
        <v>18</v>
      </c>
      <c r="B2" s="16"/>
      <c r="C2" s="16"/>
      <c r="D2" s="16"/>
      <c r="E2" s="16"/>
      <c r="F2" s="16"/>
      <c r="G2" s="16"/>
      <c r="H2" s="16"/>
      <c r="I2" s="16"/>
      <c r="J2" s="16"/>
      <c r="K2" s="16"/>
      <c r="L2" s="21"/>
    </row>
    <row r="3" spans="1:12" ht="25" customHeight="1" x14ac:dyDescent="0.35">
      <c r="A3" s="24" t="s">
        <v>24</v>
      </c>
    </row>
    <row r="4" spans="1:12" x14ac:dyDescent="0.35">
      <c r="A4" s="18" t="s">
        <v>67</v>
      </c>
      <c r="B4" s="33" t="s">
        <v>76</v>
      </c>
      <c r="C4" s="33" t="s">
        <v>77</v>
      </c>
      <c r="D4" s="33" t="s">
        <v>78</v>
      </c>
      <c r="E4" s="33" t="s">
        <v>79</v>
      </c>
      <c r="F4" s="33" t="s">
        <v>80</v>
      </c>
      <c r="G4" s="33" t="s">
        <v>187</v>
      </c>
      <c r="H4" s="33" t="s">
        <v>199</v>
      </c>
    </row>
    <row r="5" spans="1:12" x14ac:dyDescent="0.35">
      <c r="A5" s="14" t="s">
        <v>69</v>
      </c>
      <c r="B5" s="56">
        <v>0.14885496183206107</v>
      </c>
      <c r="C5" s="56">
        <v>0.13636363636363635</v>
      </c>
      <c r="D5" s="56">
        <v>7.9908675799086754E-2</v>
      </c>
      <c r="E5" s="56">
        <v>9.727626459143969E-2</v>
      </c>
      <c r="F5" s="56">
        <v>0.12474437627811862</v>
      </c>
      <c r="G5" s="56">
        <v>0.12127659574468085</v>
      </c>
      <c r="H5" s="56">
        <v>0.10970464135021098</v>
      </c>
    </row>
    <row r="6" spans="1:12" x14ac:dyDescent="0.35">
      <c r="A6" s="14" t="s">
        <v>70</v>
      </c>
      <c r="B6" s="56">
        <v>0.12977099236641221</v>
      </c>
      <c r="C6" s="56">
        <v>0.14015151515151514</v>
      </c>
      <c r="D6" s="56">
        <v>0.16438356164383561</v>
      </c>
      <c r="E6" s="56">
        <v>0.15953307392996108</v>
      </c>
      <c r="F6" s="56">
        <v>0.15746421267893659</v>
      </c>
      <c r="G6" s="56">
        <v>0.14680851063829786</v>
      </c>
      <c r="H6" s="56">
        <v>0.16244725738396623</v>
      </c>
    </row>
    <row r="7" spans="1:12" x14ac:dyDescent="0.35">
      <c r="A7" s="14" t="s">
        <v>71</v>
      </c>
      <c r="B7" s="56">
        <v>0.14694656488549618</v>
      </c>
      <c r="C7" s="56">
        <v>0.16856060606060605</v>
      </c>
      <c r="D7" s="56">
        <v>0.20091324200913241</v>
      </c>
      <c r="E7" s="56">
        <v>0.15953307392996108</v>
      </c>
      <c r="F7" s="56">
        <v>0.17177914110429449</v>
      </c>
      <c r="G7" s="56">
        <v>0.16170212765957448</v>
      </c>
      <c r="H7" s="56">
        <v>0.16244725738396623</v>
      </c>
    </row>
    <row r="8" spans="1:12" x14ac:dyDescent="0.35">
      <c r="A8" s="14" t="s">
        <v>72</v>
      </c>
      <c r="B8" s="56">
        <v>0.13931297709923665</v>
      </c>
      <c r="C8" s="56">
        <v>0.17992424242424243</v>
      </c>
      <c r="D8" s="56">
        <v>0.16438356164383561</v>
      </c>
      <c r="E8" s="56">
        <v>0.1867704280155642</v>
      </c>
      <c r="F8" s="56">
        <v>0.14723926380368099</v>
      </c>
      <c r="G8" s="56">
        <v>0.16170212765957448</v>
      </c>
      <c r="H8" s="56">
        <v>0.14345991561181434</v>
      </c>
    </row>
    <row r="9" spans="1:12" x14ac:dyDescent="0.35">
      <c r="A9" s="14" t="s">
        <v>73</v>
      </c>
      <c r="B9" s="56">
        <v>0.15076335877862596</v>
      </c>
      <c r="C9" s="56">
        <v>0.17803030303030304</v>
      </c>
      <c r="D9" s="56">
        <v>0.15753424657534246</v>
      </c>
      <c r="E9" s="56">
        <v>0.17120622568093385</v>
      </c>
      <c r="F9" s="56">
        <v>0.13701431492842536</v>
      </c>
      <c r="G9" s="56">
        <v>0.13829787234042554</v>
      </c>
      <c r="H9" s="56">
        <v>0.15400843881856541</v>
      </c>
    </row>
    <row r="10" spans="1:12" x14ac:dyDescent="0.35">
      <c r="A10" s="14" t="s">
        <v>74</v>
      </c>
      <c r="B10" s="56">
        <v>0.14122137404580154</v>
      </c>
      <c r="C10" s="56">
        <v>9.2803030303030304E-2</v>
      </c>
      <c r="D10" s="56">
        <v>0.12557077625570776</v>
      </c>
      <c r="E10" s="56">
        <v>0.12062256809338522</v>
      </c>
      <c r="F10" s="56">
        <v>0.17995910020449898</v>
      </c>
      <c r="G10" s="56">
        <v>0.14255319148936171</v>
      </c>
      <c r="H10" s="56">
        <v>0.12869198312236288</v>
      </c>
    </row>
    <row r="11" spans="1:12" x14ac:dyDescent="0.35">
      <c r="A11" s="14" t="s">
        <v>75</v>
      </c>
      <c r="B11" s="56">
        <v>0.1431297709923664</v>
      </c>
      <c r="C11" s="56">
        <v>0.10416666666666667</v>
      </c>
      <c r="D11" s="56">
        <v>0.10730593607305935</v>
      </c>
      <c r="E11" s="56">
        <v>0.10505836575875487</v>
      </c>
      <c r="F11" s="56">
        <v>8.1799591002044994E-2</v>
      </c>
      <c r="G11" s="56">
        <v>0.1276595744680851</v>
      </c>
      <c r="H11" s="56">
        <v>0.13924050632911392</v>
      </c>
    </row>
    <row r="12" spans="1:12" x14ac:dyDescent="0.35">
      <c r="A12" s="18" t="s">
        <v>25</v>
      </c>
      <c r="B12" s="57">
        <v>1</v>
      </c>
      <c r="C12" s="57">
        <v>0.99999999999999989</v>
      </c>
      <c r="D12" s="57">
        <v>1</v>
      </c>
      <c r="E12" s="57">
        <v>0.99999999999999989</v>
      </c>
      <c r="F12" s="57">
        <v>1</v>
      </c>
      <c r="G12" s="57">
        <v>1.0000000000000002</v>
      </c>
      <c r="H12" s="57">
        <v>1.0000000000000002</v>
      </c>
    </row>
  </sheetData>
  <phoneticPr fontId="21" type="noConversion"/>
  <hyperlinks>
    <hyperlink ref="A3" location="Contents!A1" display="Return to table of contents" xr:uid="{157472AB-B4B1-4235-A2E1-FE73C6576E46}"/>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2903B-F2BC-4D05-8329-57C9D2B973AC}">
  <dimension ref="A1:J12"/>
  <sheetViews>
    <sheetView workbookViewId="0">
      <selection activeCell="C37" sqref="C37"/>
    </sheetView>
  </sheetViews>
  <sheetFormatPr defaultColWidth="9.1796875" defaultRowHeight="15.5" x14ac:dyDescent="0.35"/>
  <cols>
    <col min="1" max="1" width="26.26953125" style="12" customWidth="1"/>
    <col min="2" max="6" width="13.81640625" style="12" customWidth="1"/>
    <col min="7" max="16384" width="9.1796875" style="12"/>
  </cols>
  <sheetData>
    <row r="1" spans="1:10" s="19" customFormat="1" ht="25" customHeight="1" x14ac:dyDescent="0.35">
      <c r="A1" s="22" t="s">
        <v>171</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ht="25" customHeight="1" x14ac:dyDescent="0.35">
      <c r="A3" s="24" t="s">
        <v>24</v>
      </c>
    </row>
    <row r="4" spans="1:10" ht="31" x14ac:dyDescent="0.35">
      <c r="A4" s="32" t="s">
        <v>81</v>
      </c>
      <c r="B4" s="33" t="s">
        <v>33</v>
      </c>
      <c r="C4" s="33" t="s">
        <v>37</v>
      </c>
      <c r="D4" s="33" t="s">
        <v>43</v>
      </c>
      <c r="E4" s="33" t="s">
        <v>82</v>
      </c>
      <c r="F4" s="33" t="s">
        <v>51</v>
      </c>
    </row>
    <row r="5" spans="1:10" x14ac:dyDescent="0.35">
      <c r="A5" s="14" t="s">
        <v>83</v>
      </c>
      <c r="B5" s="37">
        <v>0</v>
      </c>
      <c r="C5" s="37">
        <v>0</v>
      </c>
      <c r="D5" s="12">
        <v>0</v>
      </c>
      <c r="E5" s="37">
        <f>SUM(Table9[[#This Row],[North-West]:[Tyrone-Fermanagh]])</f>
        <v>0</v>
      </c>
      <c r="F5" s="56">
        <v>0</v>
      </c>
    </row>
    <row r="6" spans="1:10" x14ac:dyDescent="0.35">
      <c r="A6" s="14" t="s">
        <v>84</v>
      </c>
      <c r="B6" s="12">
        <v>19</v>
      </c>
      <c r="C6" s="12">
        <v>5</v>
      </c>
      <c r="D6" s="12">
        <v>26</v>
      </c>
      <c r="E6" s="37">
        <f>SUM(Table9[[#This Row],[North-West]:[Tyrone-Fermanagh]])</f>
        <v>50</v>
      </c>
      <c r="F6" s="56">
        <v>0.10548523206751055</v>
      </c>
    </row>
    <row r="7" spans="1:10" x14ac:dyDescent="0.35">
      <c r="A7" s="14" t="s">
        <v>85</v>
      </c>
      <c r="B7" s="12">
        <v>19</v>
      </c>
      <c r="C7" s="12">
        <v>62</v>
      </c>
      <c r="D7" s="12">
        <v>30</v>
      </c>
      <c r="E7" s="37">
        <f>SUM(Table9[[#This Row],[North-West]:[Tyrone-Fermanagh]])</f>
        <v>111</v>
      </c>
      <c r="F7" s="56">
        <v>0.23417721518987342</v>
      </c>
    </row>
    <row r="8" spans="1:10" x14ac:dyDescent="0.35">
      <c r="A8" s="14" t="s">
        <v>86</v>
      </c>
      <c r="B8" s="12">
        <v>54</v>
      </c>
      <c r="C8" s="12">
        <v>43</v>
      </c>
      <c r="D8" s="12">
        <v>55</v>
      </c>
      <c r="E8" s="37">
        <f>SUM(Table9[[#This Row],[North-West]:[Tyrone-Fermanagh]])</f>
        <v>152</v>
      </c>
      <c r="F8" s="56">
        <v>0.32067510548523209</v>
      </c>
    </row>
    <row r="9" spans="1:10" x14ac:dyDescent="0.35">
      <c r="A9" s="14" t="s">
        <v>87</v>
      </c>
      <c r="B9" s="12">
        <v>29</v>
      </c>
      <c r="C9" s="12">
        <v>104</v>
      </c>
      <c r="D9" s="12">
        <v>18</v>
      </c>
      <c r="E9" s="37">
        <f>SUM(Table9[[#This Row],[North-West]:[Tyrone-Fermanagh]])</f>
        <v>151</v>
      </c>
      <c r="F9" s="56">
        <v>0.31856540084388185</v>
      </c>
    </row>
    <row r="10" spans="1:10" x14ac:dyDescent="0.35">
      <c r="A10" s="14" t="s">
        <v>88</v>
      </c>
      <c r="B10" s="37">
        <v>0</v>
      </c>
      <c r="C10" s="12">
        <v>4</v>
      </c>
      <c r="D10" s="12">
        <v>5</v>
      </c>
      <c r="E10" s="37">
        <f>SUM(Table9[[#This Row],[North-West]:[Tyrone-Fermanagh]])</f>
        <v>9</v>
      </c>
      <c r="F10" s="56">
        <v>1.8987341772151899E-2</v>
      </c>
    </row>
    <row r="11" spans="1:10" x14ac:dyDescent="0.35">
      <c r="A11" s="14" t="s">
        <v>89</v>
      </c>
      <c r="B11" s="37">
        <v>0</v>
      </c>
      <c r="C11" s="37">
        <v>0</v>
      </c>
      <c r="D11" s="37">
        <v>1</v>
      </c>
      <c r="E11" s="37">
        <f>SUM(Table9[[#This Row],[North-West]:[Tyrone-Fermanagh]])</f>
        <v>1</v>
      </c>
      <c r="F11" s="56">
        <v>2.1097046413502108E-3</v>
      </c>
    </row>
    <row r="12" spans="1:10" x14ac:dyDescent="0.35">
      <c r="A12" s="18" t="s">
        <v>25</v>
      </c>
      <c r="B12" s="33">
        <v>121</v>
      </c>
      <c r="C12" s="33">
        <v>218</v>
      </c>
      <c r="D12" s="33">
        <v>135</v>
      </c>
      <c r="E12" s="33">
        <v>474</v>
      </c>
      <c r="F12" s="57">
        <v>1</v>
      </c>
    </row>
  </sheetData>
  <hyperlinks>
    <hyperlink ref="A3" location="Contents!A1" display="Return to table of contents" xr:uid="{99A68647-9CDE-47F8-B6DA-CC1CF9C573FA}"/>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CE35C-B42C-47CD-AD93-43335703D909}">
  <dimension ref="A1:K12"/>
  <sheetViews>
    <sheetView workbookViewId="0"/>
  </sheetViews>
  <sheetFormatPr defaultRowHeight="14.5" x14ac:dyDescent="0.35"/>
  <cols>
    <col min="1" max="1" width="20.7265625" customWidth="1"/>
    <col min="2" max="7" width="10" customWidth="1"/>
  </cols>
  <sheetData>
    <row r="1" spans="1:11" s="19" customFormat="1" ht="25" customHeight="1" x14ac:dyDescent="0.35">
      <c r="A1" s="22" t="s">
        <v>201</v>
      </c>
      <c r="B1" s="16"/>
      <c r="C1" s="16"/>
      <c r="D1" s="16"/>
      <c r="E1" s="16"/>
      <c r="F1" s="16"/>
      <c r="G1" s="16"/>
      <c r="H1" s="16"/>
      <c r="I1" s="16"/>
      <c r="J1" s="16"/>
      <c r="K1" s="21"/>
    </row>
    <row r="2" spans="1:11" s="19" customFormat="1" ht="25" customHeight="1" x14ac:dyDescent="0.35">
      <c r="A2" s="23" t="s">
        <v>175</v>
      </c>
      <c r="B2" s="16"/>
      <c r="C2" s="16"/>
      <c r="D2" s="16"/>
      <c r="E2" s="16"/>
      <c r="F2" s="16"/>
      <c r="G2" s="16"/>
      <c r="H2" s="16"/>
      <c r="I2" s="16"/>
      <c r="J2" s="16"/>
      <c r="K2" s="21"/>
    </row>
    <row r="3" spans="1:11" s="12" customFormat="1" ht="25" customHeight="1" x14ac:dyDescent="0.35">
      <c r="A3" s="24" t="s">
        <v>24</v>
      </c>
    </row>
    <row r="4" spans="1:11" x14ac:dyDescent="0.35">
      <c r="A4" s="68" t="s">
        <v>81</v>
      </c>
      <c r="B4" s="69" t="s">
        <v>76</v>
      </c>
      <c r="C4" s="69" t="s">
        <v>77</v>
      </c>
      <c r="D4" s="69" t="s">
        <v>78</v>
      </c>
      <c r="E4" s="69" t="s">
        <v>79</v>
      </c>
      <c r="F4" s="69" t="s">
        <v>80</v>
      </c>
      <c r="G4" s="69" t="s">
        <v>187</v>
      </c>
      <c r="H4" s="69" t="s">
        <v>199</v>
      </c>
    </row>
    <row r="5" spans="1:11" x14ac:dyDescent="0.35">
      <c r="A5" s="66" t="s">
        <v>83</v>
      </c>
      <c r="B5" s="67">
        <v>3.0534351145038167E-2</v>
      </c>
      <c r="C5" s="67">
        <v>2.2727272727272728E-2</v>
      </c>
      <c r="D5" s="67">
        <v>0</v>
      </c>
      <c r="E5" s="67">
        <v>0</v>
      </c>
      <c r="F5" s="67">
        <v>2.0449897750511249E-3</v>
      </c>
      <c r="G5" s="67">
        <v>6.382978723404255E-3</v>
      </c>
      <c r="H5" s="67">
        <v>0</v>
      </c>
    </row>
    <row r="6" spans="1:11" x14ac:dyDescent="0.35">
      <c r="A6" s="66" t="s">
        <v>84</v>
      </c>
      <c r="B6" s="67">
        <v>0.12022900763358779</v>
      </c>
      <c r="C6" s="67">
        <v>0.14204545454545456</v>
      </c>
      <c r="D6" s="67">
        <v>0.18036529680365296</v>
      </c>
      <c r="E6" s="67">
        <v>0.18871595330739299</v>
      </c>
      <c r="F6" s="67">
        <v>0.12883435582822086</v>
      </c>
      <c r="G6" s="67">
        <v>0.1</v>
      </c>
      <c r="H6" s="67">
        <v>0.10548523206751055</v>
      </c>
    </row>
    <row r="7" spans="1:11" x14ac:dyDescent="0.35">
      <c r="A7" s="66" t="s">
        <v>85</v>
      </c>
      <c r="B7" s="67">
        <v>0.25572519083969464</v>
      </c>
      <c r="C7" s="67">
        <v>0.24053030303030304</v>
      </c>
      <c r="D7" s="67">
        <v>0.29452054794520549</v>
      </c>
      <c r="E7" s="67">
        <v>0.21984435797665369</v>
      </c>
      <c r="F7" s="67">
        <v>0.26380368098159507</v>
      </c>
      <c r="G7" s="67">
        <v>0.27021276595744681</v>
      </c>
      <c r="H7" s="67">
        <v>0.23417721518987342</v>
      </c>
    </row>
    <row r="8" spans="1:11" x14ac:dyDescent="0.35">
      <c r="A8" s="66" t="s">
        <v>86</v>
      </c>
      <c r="B8" s="67">
        <v>0.25381679389312978</v>
      </c>
      <c r="C8" s="67">
        <v>0.2878787878787879</v>
      </c>
      <c r="D8" s="67">
        <v>0.29223744292237441</v>
      </c>
      <c r="E8" s="67">
        <v>0.22762645914396887</v>
      </c>
      <c r="F8" s="67">
        <v>0.30879345603271985</v>
      </c>
      <c r="G8" s="67">
        <v>0.30638297872340425</v>
      </c>
      <c r="H8" s="67">
        <v>0.32067510548523209</v>
      </c>
    </row>
    <row r="9" spans="1:11" x14ac:dyDescent="0.35">
      <c r="A9" s="66" t="s">
        <v>87</v>
      </c>
      <c r="B9" s="67">
        <v>0.31679389312977096</v>
      </c>
      <c r="C9" s="67">
        <v>0.27651515151515149</v>
      </c>
      <c r="D9" s="67">
        <v>0.22374429223744291</v>
      </c>
      <c r="E9" s="67">
        <v>0.32684824902723736</v>
      </c>
      <c r="F9" s="67">
        <v>0.29038854805725972</v>
      </c>
      <c r="G9" s="67">
        <v>0.2978723404255319</v>
      </c>
      <c r="H9" s="67">
        <v>0.31856540084388185</v>
      </c>
    </row>
    <row r="10" spans="1:11" x14ac:dyDescent="0.35">
      <c r="A10" s="66" t="s">
        <v>88</v>
      </c>
      <c r="B10" s="67">
        <v>1.717557251908397E-2</v>
      </c>
      <c r="C10" s="67">
        <v>1.7045454545454544E-2</v>
      </c>
      <c r="D10" s="67">
        <v>2.2831050228310501E-3</v>
      </c>
      <c r="E10" s="67">
        <v>3.1128404669260701E-2</v>
      </c>
      <c r="F10" s="67">
        <v>4.0899795501022499E-3</v>
      </c>
      <c r="G10" s="67">
        <v>1.7021276595744681E-2</v>
      </c>
      <c r="H10" s="67">
        <v>1.8987341772151899E-2</v>
      </c>
    </row>
    <row r="11" spans="1:11" x14ac:dyDescent="0.35">
      <c r="A11" s="66" t="s">
        <v>89</v>
      </c>
      <c r="B11" s="67">
        <v>5.7251908396946565E-3</v>
      </c>
      <c r="C11" s="67">
        <v>1.3257575757575758E-2</v>
      </c>
      <c r="D11" s="67">
        <v>6.8493150684931503E-3</v>
      </c>
      <c r="E11" s="67">
        <v>5.8365758754863814E-3</v>
      </c>
      <c r="F11" s="67">
        <v>2.0449897750511249E-3</v>
      </c>
      <c r="G11" s="67">
        <v>2.1276595744680851E-3</v>
      </c>
      <c r="H11" s="67">
        <v>2.1097046413502108E-3</v>
      </c>
    </row>
    <row r="12" spans="1:11" x14ac:dyDescent="0.35">
      <c r="A12" s="70" t="s">
        <v>25</v>
      </c>
      <c r="B12" s="71">
        <v>0.99999999999999989</v>
      </c>
      <c r="C12" s="71">
        <v>1</v>
      </c>
      <c r="D12" s="71">
        <v>0.99999999999999989</v>
      </c>
      <c r="E12" s="71">
        <v>0.99999999999999989</v>
      </c>
      <c r="F12" s="71">
        <v>1</v>
      </c>
      <c r="G12" s="71">
        <v>0.99999999999999989</v>
      </c>
      <c r="H12" s="71">
        <v>0.99999999999999989</v>
      </c>
    </row>
  </sheetData>
  <phoneticPr fontId="21" type="noConversion"/>
  <hyperlinks>
    <hyperlink ref="A3" location="Contents!A1" display="Return to table of contents" xr:uid="{BA32EBA6-50AB-4F71-B451-DBB758B11C3C}"/>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2E234-B92B-4133-A4B4-6C5C8D5537C7}">
  <dimension ref="A1:J10"/>
  <sheetViews>
    <sheetView workbookViewId="0">
      <selection activeCell="C37" sqref="C37"/>
    </sheetView>
  </sheetViews>
  <sheetFormatPr defaultColWidth="9.1796875" defaultRowHeight="15.5" x14ac:dyDescent="0.35"/>
  <cols>
    <col min="1" max="1" width="24.26953125" style="12" customWidth="1"/>
    <col min="2" max="3" width="14.81640625" style="12" customWidth="1"/>
    <col min="4" max="16384" width="9.1796875" style="12"/>
  </cols>
  <sheetData>
    <row r="1" spans="1:10" s="19" customFormat="1" ht="25" customHeight="1" x14ac:dyDescent="0.35">
      <c r="A1" s="22" t="s">
        <v>172</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ht="25" customHeight="1" x14ac:dyDescent="0.35">
      <c r="A3" s="24" t="s">
        <v>24</v>
      </c>
    </row>
    <row r="4" spans="1:10" x14ac:dyDescent="0.35">
      <c r="A4" s="29" t="s">
        <v>148</v>
      </c>
      <c r="B4" s="51" t="s">
        <v>103</v>
      </c>
      <c r="C4" s="51" t="s">
        <v>51</v>
      </c>
    </row>
    <row r="5" spans="1:10" x14ac:dyDescent="0.35">
      <c r="A5" s="12" t="s">
        <v>90</v>
      </c>
      <c r="B5" s="64">
        <v>809</v>
      </c>
      <c r="C5" s="52">
        <v>0.80658025922233301</v>
      </c>
    </row>
    <row r="6" spans="1:10" x14ac:dyDescent="0.35">
      <c r="A6" s="12" t="s">
        <v>91</v>
      </c>
      <c r="B6" s="64">
        <v>168</v>
      </c>
      <c r="C6" s="52">
        <v>0.16749750747756731</v>
      </c>
    </row>
    <row r="7" spans="1:10" x14ac:dyDescent="0.35">
      <c r="A7" s="12" t="s">
        <v>92</v>
      </c>
      <c r="B7" s="64">
        <v>9</v>
      </c>
      <c r="C7" s="52">
        <v>8.9730807577268201E-3</v>
      </c>
    </row>
    <row r="8" spans="1:10" x14ac:dyDescent="0.35">
      <c r="A8" s="12" t="s">
        <v>93</v>
      </c>
      <c r="B8" s="64">
        <v>15</v>
      </c>
      <c r="C8" s="52">
        <v>1.4955134596211365E-2</v>
      </c>
    </row>
    <row r="9" spans="1:10" x14ac:dyDescent="0.35">
      <c r="A9" s="12" t="s">
        <v>202</v>
      </c>
      <c r="B9" s="64">
        <v>2</v>
      </c>
      <c r="C9" s="52">
        <v>1.9940179461615153E-3</v>
      </c>
    </row>
    <row r="10" spans="1:10" x14ac:dyDescent="0.35">
      <c r="A10" s="29" t="s">
        <v>25</v>
      </c>
      <c r="B10" s="65">
        <v>1003</v>
      </c>
      <c r="C10" s="53">
        <v>1</v>
      </c>
    </row>
  </sheetData>
  <hyperlinks>
    <hyperlink ref="A3" location="Contents!A1" display="Return to table of contents" xr:uid="{5093BA34-35C4-4DF4-AF23-4EE2D24F5D9D}"/>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A380-0C9F-48A9-AB4A-5FF2AC7D2CDD}">
  <dimension ref="A1:I30"/>
  <sheetViews>
    <sheetView workbookViewId="0">
      <selection activeCell="C37" sqref="C37"/>
    </sheetView>
  </sheetViews>
  <sheetFormatPr defaultColWidth="9.1796875" defaultRowHeight="15.5" x14ac:dyDescent="0.35"/>
  <cols>
    <col min="1" max="1" width="32.26953125" style="12" customWidth="1"/>
    <col min="2" max="5" width="10.81640625" style="12" customWidth="1"/>
    <col min="6" max="16384" width="9.1796875" style="12"/>
  </cols>
  <sheetData>
    <row r="1" spans="1:9" s="19" customFormat="1" ht="25" customHeight="1" x14ac:dyDescent="0.35">
      <c r="A1" s="22" t="s">
        <v>174</v>
      </c>
      <c r="B1" s="16"/>
      <c r="C1" s="16"/>
      <c r="D1" s="16"/>
      <c r="E1" s="16"/>
      <c r="F1" s="16"/>
      <c r="G1" s="16"/>
      <c r="H1" s="16"/>
      <c r="I1" s="16"/>
    </row>
    <row r="2" spans="1:9" s="19" customFormat="1" ht="25" customHeight="1" x14ac:dyDescent="0.35">
      <c r="A2" s="23" t="s">
        <v>176</v>
      </c>
      <c r="B2" s="16"/>
      <c r="C2" s="16"/>
      <c r="D2" s="16"/>
      <c r="E2" s="16"/>
      <c r="F2" s="16"/>
      <c r="G2" s="16"/>
      <c r="H2" s="16"/>
      <c r="I2" s="16"/>
    </row>
    <row r="3" spans="1:9" ht="25" customHeight="1" x14ac:dyDescent="0.35">
      <c r="A3" s="24" t="s">
        <v>24</v>
      </c>
    </row>
    <row r="4" spans="1:9" s="61" customFormat="1" x14ac:dyDescent="0.35">
      <c r="A4" s="63" t="s">
        <v>31</v>
      </c>
      <c r="B4" s="51" t="s">
        <v>94</v>
      </c>
      <c r="C4" s="51" t="s">
        <v>95</v>
      </c>
      <c r="D4" s="51" t="s">
        <v>202</v>
      </c>
      <c r="E4" s="51" t="s">
        <v>25</v>
      </c>
    </row>
    <row r="5" spans="1:9" x14ac:dyDescent="0.35">
      <c r="A5" s="12" t="s">
        <v>34</v>
      </c>
      <c r="B5" s="12">
        <v>102</v>
      </c>
      <c r="C5" s="12">
        <v>24</v>
      </c>
      <c r="D5" s="12">
        <v>0</v>
      </c>
      <c r="E5" s="64">
        <v>126</v>
      </c>
      <c r="G5" s="54"/>
    </row>
    <row r="6" spans="1:9" x14ac:dyDescent="0.35">
      <c r="A6" s="12" t="s">
        <v>38</v>
      </c>
      <c r="B6" s="12">
        <v>5</v>
      </c>
      <c r="C6" s="64">
        <v>0</v>
      </c>
      <c r="D6" s="64">
        <v>0</v>
      </c>
      <c r="E6" s="64">
        <v>5</v>
      </c>
    </row>
    <row r="7" spans="1:9" x14ac:dyDescent="0.35">
      <c r="A7" s="12" t="s">
        <v>39</v>
      </c>
      <c r="B7" s="12">
        <v>40</v>
      </c>
      <c r="C7" s="12">
        <v>10</v>
      </c>
      <c r="D7" s="12">
        <v>1</v>
      </c>
      <c r="E7" s="64">
        <v>51</v>
      </c>
    </row>
    <row r="8" spans="1:9" x14ac:dyDescent="0.35">
      <c r="A8" s="12" t="s">
        <v>35</v>
      </c>
      <c r="B8" s="12">
        <v>10</v>
      </c>
      <c r="C8" s="12">
        <v>3</v>
      </c>
      <c r="D8" s="12">
        <v>0</v>
      </c>
      <c r="E8" s="64">
        <v>13</v>
      </c>
    </row>
    <row r="9" spans="1:9" x14ac:dyDescent="0.35">
      <c r="A9" s="12" t="s">
        <v>44</v>
      </c>
      <c r="B9" s="12">
        <v>104</v>
      </c>
      <c r="C9" s="61">
        <v>15</v>
      </c>
      <c r="D9" s="12">
        <v>1</v>
      </c>
      <c r="E9" s="64">
        <v>120</v>
      </c>
    </row>
    <row r="10" spans="1:9" x14ac:dyDescent="0.35">
      <c r="A10" s="12" t="s">
        <v>45</v>
      </c>
      <c r="B10" s="12">
        <v>105</v>
      </c>
      <c r="C10" s="12">
        <v>21</v>
      </c>
      <c r="D10" s="12">
        <v>0</v>
      </c>
      <c r="E10" s="64">
        <v>126</v>
      </c>
    </row>
    <row r="11" spans="1:9" x14ac:dyDescent="0.35">
      <c r="A11" s="12" t="s">
        <v>52</v>
      </c>
      <c r="B11" s="12">
        <v>248</v>
      </c>
      <c r="C11" s="12">
        <v>52</v>
      </c>
      <c r="D11" s="12">
        <v>0</v>
      </c>
      <c r="E11" s="64">
        <v>300</v>
      </c>
    </row>
    <row r="12" spans="1:9" x14ac:dyDescent="0.35">
      <c r="A12" s="12" t="s">
        <v>41</v>
      </c>
      <c r="B12" s="12">
        <v>25</v>
      </c>
      <c r="C12" s="12">
        <v>2</v>
      </c>
      <c r="D12" s="12">
        <v>0</v>
      </c>
      <c r="E12" s="64">
        <v>27</v>
      </c>
    </row>
    <row r="13" spans="1:9" x14ac:dyDescent="0.35">
      <c r="A13" s="12" t="s">
        <v>42</v>
      </c>
      <c r="B13" s="12">
        <v>1</v>
      </c>
      <c r="C13" s="12">
        <v>1</v>
      </c>
      <c r="D13" s="12">
        <v>0</v>
      </c>
      <c r="E13" s="64">
        <v>2</v>
      </c>
    </row>
    <row r="14" spans="1:9" x14ac:dyDescent="0.35">
      <c r="A14" s="12" t="s">
        <v>184</v>
      </c>
      <c r="B14" s="12">
        <v>37</v>
      </c>
      <c r="C14" s="12">
        <v>11</v>
      </c>
      <c r="D14" s="12">
        <v>0</v>
      </c>
      <c r="E14" s="64">
        <v>48</v>
      </c>
    </row>
    <row r="15" spans="1:9" x14ac:dyDescent="0.35">
      <c r="A15" s="12" t="s">
        <v>185</v>
      </c>
      <c r="B15" s="12">
        <v>141</v>
      </c>
      <c r="C15" s="12">
        <v>44</v>
      </c>
      <c r="D15" s="12">
        <v>0</v>
      </c>
      <c r="E15" s="64">
        <v>185</v>
      </c>
    </row>
    <row r="16" spans="1:9" x14ac:dyDescent="0.35">
      <c r="A16" s="29" t="s">
        <v>25</v>
      </c>
      <c r="B16" s="65">
        <v>818</v>
      </c>
      <c r="C16" s="65">
        <v>183</v>
      </c>
      <c r="D16" s="65">
        <v>2</v>
      </c>
      <c r="E16" s="65">
        <v>1003</v>
      </c>
    </row>
    <row r="17" spans="1:5" x14ac:dyDescent="0.35">
      <c r="B17" s="64"/>
      <c r="C17" s="64"/>
      <c r="D17" s="64"/>
      <c r="E17" s="64"/>
    </row>
    <row r="18" spans="1:5" x14ac:dyDescent="0.35">
      <c r="A18" s="63" t="s">
        <v>31</v>
      </c>
      <c r="B18" s="51" t="s">
        <v>94</v>
      </c>
      <c r="C18" s="51" t="s">
        <v>95</v>
      </c>
      <c r="D18" s="51" t="s">
        <v>202</v>
      </c>
      <c r="E18" s="51" t="s">
        <v>25</v>
      </c>
    </row>
    <row r="19" spans="1:5" x14ac:dyDescent="0.35">
      <c r="A19" s="12" t="s">
        <v>34</v>
      </c>
      <c r="B19" s="30">
        <v>0.80952380952380953</v>
      </c>
      <c r="C19" s="30">
        <v>0.19047619047619047</v>
      </c>
      <c r="D19" s="30">
        <v>0</v>
      </c>
      <c r="E19" s="31">
        <v>1</v>
      </c>
    </row>
    <row r="20" spans="1:5" x14ac:dyDescent="0.35">
      <c r="A20" s="12" t="s">
        <v>38</v>
      </c>
      <c r="B20" s="30">
        <v>1</v>
      </c>
      <c r="C20" s="30">
        <v>0</v>
      </c>
      <c r="D20" s="30">
        <v>0</v>
      </c>
      <c r="E20" s="31">
        <v>1</v>
      </c>
    </row>
    <row r="21" spans="1:5" x14ac:dyDescent="0.35">
      <c r="A21" s="12" t="s">
        <v>39</v>
      </c>
      <c r="B21" s="30">
        <v>0.78431372549019607</v>
      </c>
      <c r="C21" s="30">
        <v>0.19607843137254902</v>
      </c>
      <c r="D21" s="30">
        <v>1.9607843137254902E-2</v>
      </c>
      <c r="E21" s="31">
        <v>1</v>
      </c>
    </row>
    <row r="22" spans="1:5" x14ac:dyDescent="0.35">
      <c r="A22" s="12" t="s">
        <v>35</v>
      </c>
      <c r="B22" s="30">
        <v>0.76923076923076927</v>
      </c>
      <c r="C22" s="30">
        <v>0.23076923076923078</v>
      </c>
      <c r="D22" s="30">
        <v>0</v>
      </c>
      <c r="E22" s="31">
        <v>1</v>
      </c>
    </row>
    <row r="23" spans="1:5" x14ac:dyDescent="0.35">
      <c r="A23" s="12" t="s">
        <v>44</v>
      </c>
      <c r="B23" s="30">
        <v>0.8666666666666667</v>
      </c>
      <c r="C23" s="30">
        <v>0.125</v>
      </c>
      <c r="D23" s="30">
        <v>8.3333333333333332E-3</v>
      </c>
      <c r="E23" s="31">
        <v>1</v>
      </c>
    </row>
    <row r="24" spans="1:5" x14ac:dyDescent="0.35">
      <c r="A24" s="12" t="s">
        <v>45</v>
      </c>
      <c r="B24" s="30">
        <v>0.83333333333333337</v>
      </c>
      <c r="C24" s="30">
        <v>0.16666666666666666</v>
      </c>
      <c r="D24" s="30">
        <v>0</v>
      </c>
      <c r="E24" s="31">
        <v>1</v>
      </c>
    </row>
    <row r="25" spans="1:5" x14ac:dyDescent="0.35">
      <c r="A25" s="12" t="s">
        <v>52</v>
      </c>
      <c r="B25" s="30">
        <v>0.82666666666666666</v>
      </c>
      <c r="C25" s="30">
        <v>0.17333333333333334</v>
      </c>
      <c r="D25" s="30">
        <v>0</v>
      </c>
      <c r="E25" s="31">
        <v>1</v>
      </c>
    </row>
    <row r="26" spans="1:5" x14ac:dyDescent="0.35">
      <c r="A26" s="12" t="s">
        <v>41</v>
      </c>
      <c r="B26" s="30">
        <v>0.92592592592592593</v>
      </c>
      <c r="C26" s="30">
        <v>7.407407407407407E-2</v>
      </c>
      <c r="D26" s="30">
        <v>0</v>
      </c>
      <c r="E26" s="31">
        <v>1</v>
      </c>
    </row>
    <row r="27" spans="1:5" x14ac:dyDescent="0.35">
      <c r="A27" s="12" t="s">
        <v>42</v>
      </c>
      <c r="B27" s="30">
        <v>0.5</v>
      </c>
      <c r="C27" s="30">
        <v>0.5</v>
      </c>
      <c r="D27" s="30">
        <v>0</v>
      </c>
      <c r="E27" s="31">
        <v>1</v>
      </c>
    </row>
    <row r="28" spans="1:5" x14ac:dyDescent="0.35">
      <c r="A28" s="12" t="s">
        <v>184</v>
      </c>
      <c r="B28" s="30">
        <v>0.77083333333333337</v>
      </c>
      <c r="C28" s="30">
        <v>0.22916666666666666</v>
      </c>
      <c r="D28" s="30">
        <v>0</v>
      </c>
      <c r="E28" s="31">
        <v>1</v>
      </c>
    </row>
    <row r="29" spans="1:5" x14ac:dyDescent="0.35">
      <c r="A29" s="12" t="s">
        <v>185</v>
      </c>
      <c r="B29" s="30">
        <v>0.76216216216216215</v>
      </c>
      <c r="C29" s="30">
        <v>0.23783783783783785</v>
      </c>
      <c r="D29" s="30">
        <v>0</v>
      </c>
      <c r="E29" s="31">
        <v>1</v>
      </c>
    </row>
    <row r="30" spans="1:5" x14ac:dyDescent="0.35">
      <c r="A30" s="29" t="s">
        <v>25</v>
      </c>
      <c r="B30" s="31">
        <f>B16/E16</f>
        <v>0.81555333998005985</v>
      </c>
      <c r="C30" s="31">
        <f t="shared" ref="C30" si="0">C16/E16</f>
        <v>0.18245264207377868</v>
      </c>
      <c r="D30" s="31">
        <f t="shared" ref="D30" si="1">D16/E16</f>
        <v>1.9940179461615153E-3</v>
      </c>
      <c r="E30" s="31">
        <v>1</v>
      </c>
    </row>
  </sheetData>
  <sortState xmlns:xlrd2="http://schemas.microsoft.com/office/spreadsheetml/2017/richdata2" ref="A18:B25">
    <sortCondition descending="1" ref="B18:B25"/>
  </sortState>
  <hyperlinks>
    <hyperlink ref="A3" location="Contents!A1" display="Return to table of contents" xr:uid="{7DE4B594-6742-4370-AC4A-B4C8BD77766E}"/>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E3F4-0080-47C4-9D78-A0A16C0089B7}">
  <dimension ref="A1:I74"/>
  <sheetViews>
    <sheetView workbookViewId="0">
      <selection activeCell="C37" sqref="C37"/>
    </sheetView>
  </sheetViews>
  <sheetFormatPr defaultRowHeight="14.5" x14ac:dyDescent="0.35"/>
  <cols>
    <col min="1" max="1" width="34.7265625" customWidth="1"/>
    <col min="2" max="2" width="10.7265625" customWidth="1"/>
  </cols>
  <sheetData>
    <row r="1" spans="1:9" s="19" customFormat="1" ht="25" customHeight="1" x14ac:dyDescent="0.35">
      <c r="A1" s="22" t="s">
        <v>177</v>
      </c>
      <c r="B1" s="16"/>
      <c r="C1" s="16"/>
      <c r="D1" s="16"/>
      <c r="E1" s="16"/>
      <c r="F1" s="16"/>
      <c r="G1" s="16"/>
      <c r="H1" s="16"/>
      <c r="I1" s="21"/>
    </row>
    <row r="2" spans="1:9" s="19" customFormat="1" ht="25" customHeight="1" x14ac:dyDescent="0.35">
      <c r="A2" s="23" t="s">
        <v>175</v>
      </c>
      <c r="B2" s="16"/>
      <c r="C2" s="16"/>
      <c r="D2" s="16"/>
      <c r="E2" s="16"/>
      <c r="F2" s="16"/>
      <c r="G2" s="16"/>
      <c r="H2" s="16"/>
      <c r="I2" s="21"/>
    </row>
    <row r="3" spans="1:9" s="12" customFormat="1" ht="25" customHeight="1" x14ac:dyDescent="0.35">
      <c r="A3" s="24" t="s">
        <v>24</v>
      </c>
    </row>
    <row r="4" spans="1:9" s="12" customFormat="1" ht="15.5" x14ac:dyDescent="0.35">
      <c r="A4" s="29" t="s">
        <v>31</v>
      </c>
      <c r="B4" s="51" t="s">
        <v>51</v>
      </c>
    </row>
    <row r="5" spans="1:9" s="12" customFormat="1" ht="15.5" x14ac:dyDescent="0.35">
      <c r="A5" s="12" t="s">
        <v>34</v>
      </c>
      <c r="B5" s="58">
        <v>0.12562313060817548</v>
      </c>
    </row>
    <row r="6" spans="1:9" s="12" customFormat="1" ht="15.5" x14ac:dyDescent="0.35">
      <c r="A6" s="12" t="s">
        <v>38</v>
      </c>
      <c r="B6" s="58">
        <v>4.9850448654037887E-3</v>
      </c>
    </row>
    <row r="7" spans="1:9" s="12" customFormat="1" ht="15.5" x14ac:dyDescent="0.35">
      <c r="A7" s="12" t="s">
        <v>39</v>
      </c>
      <c r="B7" s="58">
        <v>5.0847457627118647E-2</v>
      </c>
    </row>
    <row r="8" spans="1:9" s="12" customFormat="1" ht="15.5" x14ac:dyDescent="0.35">
      <c r="A8" s="12" t="s">
        <v>35</v>
      </c>
      <c r="B8" s="58">
        <v>1.2961116650049851E-2</v>
      </c>
    </row>
    <row r="9" spans="1:9" s="12" customFormat="1" ht="15.5" x14ac:dyDescent="0.35">
      <c r="A9" s="12" t="s">
        <v>44</v>
      </c>
      <c r="B9" s="58">
        <v>0.11964107676969092</v>
      </c>
    </row>
    <row r="10" spans="1:9" s="12" customFormat="1" ht="15.5" x14ac:dyDescent="0.35">
      <c r="A10" s="12" t="s">
        <v>45</v>
      </c>
      <c r="B10" s="58">
        <v>0.12562313060817548</v>
      </c>
    </row>
    <row r="11" spans="1:9" s="12" customFormat="1" ht="15.5" x14ac:dyDescent="0.35">
      <c r="A11" s="12" t="s">
        <v>52</v>
      </c>
      <c r="B11" s="58">
        <v>0.29910269192422734</v>
      </c>
    </row>
    <row r="12" spans="1:9" s="12" customFormat="1" ht="15.5" x14ac:dyDescent="0.35">
      <c r="A12" s="12" t="s">
        <v>41</v>
      </c>
      <c r="B12" s="58">
        <v>2.6919242273180457E-2</v>
      </c>
    </row>
    <row r="13" spans="1:9" s="12" customFormat="1" ht="15.5" x14ac:dyDescent="0.35">
      <c r="A13" s="12" t="s">
        <v>42</v>
      </c>
      <c r="B13" s="58">
        <v>1.9940179461615153E-3</v>
      </c>
    </row>
    <row r="14" spans="1:9" s="12" customFormat="1" ht="15.5" x14ac:dyDescent="0.35">
      <c r="A14" s="12" t="s">
        <v>184</v>
      </c>
      <c r="B14" s="58">
        <v>4.7856430707876374E-2</v>
      </c>
    </row>
    <row r="15" spans="1:9" s="12" customFormat="1" ht="15.5" x14ac:dyDescent="0.35">
      <c r="A15" s="12" t="s">
        <v>185</v>
      </c>
      <c r="B15" s="58">
        <v>0.18444666001994017</v>
      </c>
    </row>
    <row r="16" spans="1:9" s="12" customFormat="1" ht="15.5" x14ac:dyDescent="0.35">
      <c r="A16" s="29" t="s">
        <v>25</v>
      </c>
      <c r="B16" s="60">
        <v>1</v>
      </c>
    </row>
    <row r="17" s="12" customFormat="1" ht="15.5" x14ac:dyDescent="0.35"/>
    <row r="18" s="12" customFormat="1" ht="15.5" x14ac:dyDescent="0.35"/>
    <row r="19" s="12" customFormat="1" ht="15.5" x14ac:dyDescent="0.35"/>
    <row r="20" s="12" customFormat="1" ht="15.5" x14ac:dyDescent="0.35"/>
    <row r="21" s="12" customFormat="1" ht="15.5" x14ac:dyDescent="0.35"/>
    <row r="22" s="12" customFormat="1" ht="15.5" x14ac:dyDescent="0.35"/>
    <row r="23" s="12" customFormat="1" ht="15.5" x14ac:dyDescent="0.35"/>
    <row r="24" s="12" customFormat="1" ht="15.5" x14ac:dyDescent="0.35"/>
    <row r="25" s="12" customFormat="1" ht="15.5" x14ac:dyDescent="0.35"/>
    <row r="26" s="12" customFormat="1" ht="15.5" x14ac:dyDescent="0.35"/>
    <row r="27" s="12" customFormat="1" ht="15.5" x14ac:dyDescent="0.35"/>
    <row r="28" s="12" customFormat="1" ht="15.5" x14ac:dyDescent="0.35"/>
    <row r="29" s="12" customFormat="1" ht="15.5" x14ac:dyDescent="0.35"/>
    <row r="30" s="12" customFormat="1" ht="15.5" x14ac:dyDescent="0.35"/>
    <row r="31" s="12" customFormat="1" ht="15.5" x14ac:dyDescent="0.35"/>
    <row r="32" s="12" customFormat="1" ht="15.5" x14ac:dyDescent="0.35"/>
    <row r="33" s="12" customFormat="1" ht="15.5" x14ac:dyDescent="0.35"/>
    <row r="34" s="12" customFormat="1" ht="15.5" x14ac:dyDescent="0.35"/>
    <row r="35" s="12" customFormat="1" ht="15.5" x14ac:dyDescent="0.35"/>
    <row r="36" s="12" customFormat="1" ht="15.5" x14ac:dyDescent="0.35"/>
    <row r="37" s="12" customFormat="1" ht="15.5" x14ac:dyDescent="0.35"/>
    <row r="38" s="12" customFormat="1" ht="15.5" x14ac:dyDescent="0.35"/>
    <row r="39" s="12" customFormat="1" ht="15.5" x14ac:dyDescent="0.35"/>
    <row r="40" s="12" customFormat="1" ht="15.5" x14ac:dyDescent="0.35"/>
    <row r="41" s="12" customFormat="1" ht="15.5" x14ac:dyDescent="0.35"/>
    <row r="42" s="12" customFormat="1" ht="15.5" x14ac:dyDescent="0.35"/>
    <row r="43" s="12" customFormat="1" ht="15.5" x14ac:dyDescent="0.35"/>
    <row r="44" s="12" customFormat="1" ht="15.5" x14ac:dyDescent="0.35"/>
    <row r="45" s="12" customFormat="1" ht="15.5" x14ac:dyDescent="0.35"/>
    <row r="46" s="12" customFormat="1" ht="15.5" x14ac:dyDescent="0.35"/>
    <row r="47" s="12" customFormat="1" ht="15.5" x14ac:dyDescent="0.35"/>
    <row r="48" s="12" customFormat="1" ht="15.5" x14ac:dyDescent="0.35"/>
    <row r="49" s="12" customFormat="1" ht="15.5" x14ac:dyDescent="0.35"/>
    <row r="50" s="12" customFormat="1" ht="15.5" x14ac:dyDescent="0.35"/>
    <row r="51" s="12" customFormat="1" ht="15.5" x14ac:dyDescent="0.35"/>
    <row r="52" s="12" customFormat="1" ht="15.5" x14ac:dyDescent="0.35"/>
    <row r="53" s="12" customFormat="1" ht="15.5" x14ac:dyDescent="0.35"/>
    <row r="54" s="12" customFormat="1" ht="15.5" x14ac:dyDescent="0.35"/>
    <row r="55" s="12" customFormat="1" ht="15.5" x14ac:dyDescent="0.35"/>
    <row r="56" s="12" customFormat="1" ht="15.5" x14ac:dyDescent="0.35"/>
    <row r="57" s="12" customFormat="1" ht="15.5" x14ac:dyDescent="0.35"/>
    <row r="58" s="12" customFormat="1" ht="15.5" x14ac:dyDescent="0.35"/>
    <row r="59" s="12" customFormat="1" ht="15.5" x14ac:dyDescent="0.35"/>
    <row r="60" s="12" customFormat="1" ht="15.5" x14ac:dyDescent="0.35"/>
    <row r="61" s="12" customFormat="1" ht="15.5" x14ac:dyDescent="0.35"/>
    <row r="62" s="12" customFormat="1" ht="15.5" x14ac:dyDescent="0.35"/>
    <row r="63" s="12" customFormat="1" ht="15.5" x14ac:dyDescent="0.35"/>
    <row r="64" s="12" customFormat="1" ht="15.5" x14ac:dyDescent="0.35"/>
    <row r="65" s="12" customFormat="1" ht="15.5" x14ac:dyDescent="0.35"/>
    <row r="66" s="12" customFormat="1" ht="15.5" x14ac:dyDescent="0.35"/>
    <row r="67" s="12" customFormat="1" ht="15.5" x14ac:dyDescent="0.35"/>
    <row r="68" s="12" customFormat="1" ht="15.5" x14ac:dyDescent="0.35"/>
    <row r="69" s="12" customFormat="1" ht="15.5" x14ac:dyDescent="0.35"/>
    <row r="70" s="12" customFormat="1" ht="15.5" x14ac:dyDescent="0.35"/>
    <row r="71" s="12" customFormat="1" ht="15.5" x14ac:dyDescent="0.35"/>
    <row r="72" s="12" customFormat="1" ht="15.5" x14ac:dyDescent="0.35"/>
    <row r="73" s="12" customFormat="1" ht="15.5" x14ac:dyDescent="0.35"/>
    <row r="74" s="12" customFormat="1" ht="15.5" x14ac:dyDescent="0.35"/>
  </sheetData>
  <sortState xmlns:xlrd2="http://schemas.microsoft.com/office/spreadsheetml/2017/richdata2" ref="A5:B15">
    <sortCondition ref="A5:A15"/>
  </sortState>
  <hyperlinks>
    <hyperlink ref="A3" location="Contents!A1" display="Return to table of contents" xr:uid="{6DFC301F-2C87-453B-AEAF-6FDB7C0556C7}"/>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227E8-2B99-4801-B2BF-3900218327E9}">
  <dimension ref="A1:J9"/>
  <sheetViews>
    <sheetView workbookViewId="0">
      <selection activeCell="C37" sqref="C37"/>
    </sheetView>
  </sheetViews>
  <sheetFormatPr defaultColWidth="9.1796875" defaultRowHeight="15.5" x14ac:dyDescent="0.35"/>
  <cols>
    <col min="1" max="1" width="31.7265625" style="12" customWidth="1"/>
    <col min="2" max="3" width="16" style="12" customWidth="1"/>
    <col min="4" max="16384" width="9.1796875" style="12"/>
  </cols>
  <sheetData>
    <row r="1" spans="1:10" s="19" customFormat="1" ht="25" customHeight="1" x14ac:dyDescent="0.35">
      <c r="A1" s="22" t="s">
        <v>159</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ht="25" customHeight="1" x14ac:dyDescent="0.35">
      <c r="A3" s="24" t="s">
        <v>24</v>
      </c>
    </row>
    <row r="4" spans="1:10" ht="15.75" customHeight="1" x14ac:dyDescent="0.35">
      <c r="A4" s="50" t="s">
        <v>148</v>
      </c>
      <c r="B4" s="51" t="s">
        <v>103</v>
      </c>
      <c r="C4" s="51" t="s">
        <v>51</v>
      </c>
    </row>
    <row r="5" spans="1:10" ht="15.75" customHeight="1" x14ac:dyDescent="0.35">
      <c r="A5" s="61" t="s">
        <v>90</v>
      </c>
      <c r="B5" s="35">
        <v>378</v>
      </c>
      <c r="C5" s="62">
        <v>0.81465517241379315</v>
      </c>
    </row>
    <row r="6" spans="1:10" ht="15.75" customHeight="1" x14ac:dyDescent="0.35">
      <c r="A6" s="61" t="s">
        <v>91</v>
      </c>
      <c r="B6" s="35">
        <v>77</v>
      </c>
      <c r="C6" s="62">
        <v>0.16594827586206898</v>
      </c>
    </row>
    <row r="7" spans="1:10" ht="15.75" customHeight="1" x14ac:dyDescent="0.35">
      <c r="A7" s="61" t="s">
        <v>92</v>
      </c>
      <c r="B7" s="35">
        <v>4</v>
      </c>
      <c r="C7" s="62">
        <v>8.6206896551724137E-3</v>
      </c>
    </row>
    <row r="8" spans="1:10" ht="15.75" customHeight="1" x14ac:dyDescent="0.35">
      <c r="A8" s="61" t="s">
        <v>93</v>
      </c>
      <c r="B8" s="35">
        <v>5</v>
      </c>
      <c r="C8" s="62">
        <v>1.0775862068965518E-2</v>
      </c>
    </row>
    <row r="9" spans="1:10" ht="15.75" customHeight="1" x14ac:dyDescent="0.35">
      <c r="A9" s="29" t="s">
        <v>25</v>
      </c>
      <c r="B9" s="28">
        <v>464</v>
      </c>
      <c r="C9" s="60">
        <v>1</v>
      </c>
    </row>
  </sheetData>
  <hyperlinks>
    <hyperlink ref="A3" location="Contents!A1" display="Return to table of contents" xr:uid="{0CFCABF4-5A0D-4216-969E-94ABDAE65F4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E9FA-988A-421D-A0B2-5FA9872B5594}">
  <dimension ref="A1:J28"/>
  <sheetViews>
    <sheetView workbookViewId="0">
      <selection activeCell="C37" sqref="C37"/>
    </sheetView>
  </sheetViews>
  <sheetFormatPr defaultColWidth="9.1796875" defaultRowHeight="15.5" x14ac:dyDescent="0.35"/>
  <cols>
    <col min="1" max="1" width="36.7265625" style="12" customWidth="1"/>
    <col min="2" max="4" width="14.453125" style="12" customWidth="1"/>
    <col min="5" max="16384" width="9.1796875" style="12"/>
  </cols>
  <sheetData>
    <row r="1" spans="1:10" s="19" customFormat="1" ht="25" customHeight="1" x14ac:dyDescent="0.35">
      <c r="A1" s="22" t="s">
        <v>114</v>
      </c>
      <c r="B1" s="16"/>
      <c r="C1" s="16"/>
      <c r="D1" s="16"/>
      <c r="E1" s="16"/>
      <c r="F1" s="16"/>
      <c r="G1" s="16"/>
      <c r="H1" s="16"/>
      <c r="I1" s="16"/>
      <c r="J1" s="21"/>
    </row>
    <row r="2" spans="1:10" s="19" customFormat="1" ht="25" customHeight="1" x14ac:dyDescent="0.35">
      <c r="A2" s="23" t="s">
        <v>178</v>
      </c>
      <c r="B2" s="16"/>
      <c r="C2" s="16"/>
      <c r="D2" s="16"/>
      <c r="E2" s="16"/>
      <c r="F2" s="16"/>
      <c r="G2" s="16"/>
      <c r="H2" s="16"/>
      <c r="I2" s="16"/>
      <c r="J2" s="21"/>
    </row>
    <row r="3" spans="1:10" ht="25" customHeight="1" x14ac:dyDescent="0.35">
      <c r="A3" s="24" t="s">
        <v>24</v>
      </c>
    </row>
    <row r="4" spans="1:10" ht="18" customHeight="1" x14ac:dyDescent="0.35">
      <c r="A4" s="29" t="s">
        <v>31</v>
      </c>
      <c r="B4" s="28" t="s">
        <v>94</v>
      </c>
      <c r="C4" s="28" t="s">
        <v>95</v>
      </c>
      <c r="D4" s="28" t="s">
        <v>25</v>
      </c>
    </row>
    <row r="5" spans="1:10" x14ac:dyDescent="0.35">
      <c r="A5" s="12" t="s">
        <v>34</v>
      </c>
      <c r="B5" s="35">
        <v>62</v>
      </c>
      <c r="C5" s="35">
        <v>11</v>
      </c>
      <c r="D5" s="35">
        <v>73</v>
      </c>
    </row>
    <row r="6" spans="1:10" x14ac:dyDescent="0.35">
      <c r="A6" s="12" t="s">
        <v>39</v>
      </c>
      <c r="B6" s="35">
        <v>24</v>
      </c>
      <c r="C6" s="35">
        <v>5</v>
      </c>
      <c r="D6" s="35">
        <v>29</v>
      </c>
    </row>
    <row r="7" spans="1:10" x14ac:dyDescent="0.35">
      <c r="A7" s="12" t="s">
        <v>35</v>
      </c>
      <c r="B7" s="35">
        <v>6</v>
      </c>
      <c r="C7" s="35">
        <v>3</v>
      </c>
      <c r="D7" s="35">
        <v>9</v>
      </c>
    </row>
    <row r="8" spans="1:10" x14ac:dyDescent="0.35">
      <c r="A8" s="12" t="s">
        <v>44</v>
      </c>
      <c r="B8" s="35">
        <v>47</v>
      </c>
      <c r="C8" s="35">
        <v>7</v>
      </c>
      <c r="D8" s="35">
        <v>54</v>
      </c>
    </row>
    <row r="9" spans="1:10" x14ac:dyDescent="0.35">
      <c r="A9" s="12" t="s">
        <v>45</v>
      </c>
      <c r="B9" s="35">
        <v>37</v>
      </c>
      <c r="C9" s="35">
        <v>10</v>
      </c>
      <c r="D9" s="35">
        <v>47</v>
      </c>
    </row>
    <row r="10" spans="1:10" x14ac:dyDescent="0.35">
      <c r="A10" s="12" t="s">
        <v>52</v>
      </c>
      <c r="B10" s="35">
        <v>138</v>
      </c>
      <c r="C10" s="35">
        <v>25</v>
      </c>
      <c r="D10" s="35">
        <v>163</v>
      </c>
    </row>
    <row r="11" spans="1:10" x14ac:dyDescent="0.35">
      <c r="A11" s="12" t="s">
        <v>41</v>
      </c>
      <c r="B11" s="35">
        <v>5</v>
      </c>
      <c r="C11" s="35">
        <v>1</v>
      </c>
      <c r="D11" s="35">
        <v>6</v>
      </c>
    </row>
    <row r="12" spans="1:10" x14ac:dyDescent="0.35">
      <c r="A12" s="12" t="s">
        <v>42</v>
      </c>
      <c r="B12" s="35">
        <v>1</v>
      </c>
      <c r="C12" s="35">
        <v>1</v>
      </c>
      <c r="D12" s="35">
        <v>2</v>
      </c>
    </row>
    <row r="13" spans="1:10" x14ac:dyDescent="0.35">
      <c r="A13" s="12" t="s">
        <v>184</v>
      </c>
      <c r="B13" s="35">
        <v>8</v>
      </c>
      <c r="C13" s="35">
        <v>2</v>
      </c>
      <c r="D13" s="35">
        <v>10</v>
      </c>
    </row>
    <row r="14" spans="1:10" x14ac:dyDescent="0.35">
      <c r="A14" s="12" t="s">
        <v>185</v>
      </c>
      <c r="B14" s="35">
        <v>54</v>
      </c>
      <c r="C14" s="35">
        <v>17</v>
      </c>
      <c r="D14" s="35">
        <v>71</v>
      </c>
    </row>
    <row r="15" spans="1:10" x14ac:dyDescent="0.35">
      <c r="A15" s="29" t="s">
        <v>25</v>
      </c>
      <c r="B15" s="28">
        <v>382</v>
      </c>
      <c r="C15" s="28">
        <v>82</v>
      </c>
      <c r="D15" s="28">
        <v>464</v>
      </c>
    </row>
    <row r="17" spans="1:4" ht="18" customHeight="1" x14ac:dyDescent="0.35">
      <c r="A17" s="29" t="s">
        <v>31</v>
      </c>
      <c r="B17" s="28" t="s">
        <v>94</v>
      </c>
      <c r="C17" s="28" t="s">
        <v>95</v>
      </c>
      <c r="D17" s="28" t="s">
        <v>51</v>
      </c>
    </row>
    <row r="18" spans="1:4" x14ac:dyDescent="0.35">
      <c r="A18" s="12" t="s">
        <v>34</v>
      </c>
      <c r="B18" s="58">
        <v>0.84931506849315064</v>
      </c>
      <c r="C18" s="58">
        <v>0.15068493150684931</v>
      </c>
      <c r="D18" s="58">
        <v>1</v>
      </c>
    </row>
    <row r="19" spans="1:4" ht="18" customHeight="1" x14ac:dyDescent="0.35">
      <c r="A19" s="12" t="s">
        <v>39</v>
      </c>
      <c r="B19" s="58">
        <v>0.82758620689655171</v>
      </c>
      <c r="C19" s="58">
        <v>0.17241379310344829</v>
      </c>
      <c r="D19" s="58">
        <v>1</v>
      </c>
    </row>
    <row r="20" spans="1:4" ht="18" customHeight="1" x14ac:dyDescent="0.35">
      <c r="A20" s="12" t="s">
        <v>35</v>
      </c>
      <c r="B20" s="58">
        <v>0.66666666666666663</v>
      </c>
      <c r="C20" s="58">
        <v>0.33333333333333331</v>
      </c>
      <c r="D20" s="58">
        <v>1</v>
      </c>
    </row>
    <row r="21" spans="1:4" x14ac:dyDescent="0.35">
      <c r="A21" s="12" t="s">
        <v>44</v>
      </c>
      <c r="B21" s="58">
        <v>0.87037037037037035</v>
      </c>
      <c r="C21" s="58">
        <v>0.12962962962962962</v>
      </c>
      <c r="D21" s="58">
        <v>1</v>
      </c>
    </row>
    <row r="22" spans="1:4" x14ac:dyDescent="0.35">
      <c r="A22" s="12" t="s">
        <v>45</v>
      </c>
      <c r="B22" s="58">
        <v>0.78723404255319152</v>
      </c>
      <c r="C22" s="58">
        <v>0.21276595744680851</v>
      </c>
      <c r="D22" s="58">
        <v>1</v>
      </c>
    </row>
    <row r="23" spans="1:4" x14ac:dyDescent="0.35">
      <c r="A23" s="12" t="s">
        <v>52</v>
      </c>
      <c r="B23" s="58">
        <v>0.84662576687116564</v>
      </c>
      <c r="C23" s="58">
        <v>0.15337423312883436</v>
      </c>
      <c r="D23" s="58">
        <v>1</v>
      </c>
    </row>
    <row r="24" spans="1:4" x14ac:dyDescent="0.35">
      <c r="A24" s="12" t="s">
        <v>41</v>
      </c>
      <c r="B24" s="58">
        <v>0.83333333333333337</v>
      </c>
      <c r="C24" s="58">
        <v>0.16666666666666666</v>
      </c>
      <c r="D24" s="58">
        <v>1</v>
      </c>
    </row>
    <row r="25" spans="1:4" x14ac:dyDescent="0.35">
      <c r="A25" s="12" t="s">
        <v>42</v>
      </c>
      <c r="B25" s="58">
        <v>0.5</v>
      </c>
      <c r="C25" s="58">
        <v>0.5</v>
      </c>
      <c r="D25" s="58">
        <v>1</v>
      </c>
    </row>
    <row r="26" spans="1:4" x14ac:dyDescent="0.35">
      <c r="A26" s="12" t="s">
        <v>184</v>
      </c>
      <c r="B26" s="58">
        <v>0.8</v>
      </c>
      <c r="C26" s="58">
        <v>0.2</v>
      </c>
      <c r="D26" s="58">
        <v>1</v>
      </c>
    </row>
    <row r="27" spans="1:4" x14ac:dyDescent="0.35">
      <c r="A27" s="12" t="s">
        <v>185</v>
      </c>
      <c r="B27" s="58">
        <v>0.76056338028169013</v>
      </c>
      <c r="C27" s="58">
        <v>0.23943661971830985</v>
      </c>
      <c r="D27" s="58">
        <v>1</v>
      </c>
    </row>
    <row r="28" spans="1:4" x14ac:dyDescent="0.35">
      <c r="A28" s="29" t="s">
        <v>109</v>
      </c>
      <c r="B28" s="59">
        <v>0.82327586206896552</v>
      </c>
      <c r="C28" s="59">
        <v>0.17672413793103448</v>
      </c>
      <c r="D28" s="59">
        <v>1</v>
      </c>
    </row>
  </sheetData>
  <hyperlinks>
    <hyperlink ref="A3" location="Contents!A1" display="Return to table of contents" xr:uid="{05611117-2B65-471E-B99A-A2E348510322}"/>
  </hyperlinks>
  <pageMargins left="0.7" right="0.7" top="0.75" bottom="0.75" header="0.3" footer="0.3"/>
  <pageSetup paperSize="9" orientation="portrait"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4CF9-1EA3-438A-947A-18F742593625}">
  <dimension ref="A1:J17"/>
  <sheetViews>
    <sheetView workbookViewId="0">
      <selection activeCell="C37" sqref="C37"/>
    </sheetView>
  </sheetViews>
  <sheetFormatPr defaultColWidth="9.1796875" defaultRowHeight="15.5" x14ac:dyDescent="0.35"/>
  <cols>
    <col min="1" max="1" width="34.54296875" style="12" customWidth="1"/>
    <col min="2" max="2" width="10.7265625" style="12" customWidth="1"/>
    <col min="3" max="16384" width="9.1796875" style="12"/>
  </cols>
  <sheetData>
    <row r="1" spans="1:10" s="19" customFormat="1" ht="25" customHeight="1" x14ac:dyDescent="0.35">
      <c r="A1" s="22" t="s">
        <v>163</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ht="25" customHeight="1" x14ac:dyDescent="0.35">
      <c r="A3" s="24" t="s">
        <v>24</v>
      </c>
    </row>
    <row r="4" spans="1:10" x14ac:dyDescent="0.35">
      <c r="A4" s="29" t="s">
        <v>31</v>
      </c>
      <c r="B4" s="28" t="s">
        <v>51</v>
      </c>
    </row>
    <row r="5" spans="1:10" x14ac:dyDescent="0.35">
      <c r="A5" s="12" t="s">
        <v>34</v>
      </c>
      <c r="B5" s="58">
        <v>0.15732758620689655</v>
      </c>
    </row>
    <row r="6" spans="1:10" x14ac:dyDescent="0.35">
      <c r="A6" s="12" t="s">
        <v>39</v>
      </c>
      <c r="B6" s="58">
        <v>6.25E-2</v>
      </c>
    </row>
    <row r="7" spans="1:10" x14ac:dyDescent="0.35">
      <c r="A7" s="12" t="s">
        <v>35</v>
      </c>
      <c r="B7" s="58">
        <v>1.9396551724137932E-2</v>
      </c>
    </row>
    <row r="8" spans="1:10" x14ac:dyDescent="0.35">
      <c r="A8" s="12" t="s">
        <v>44</v>
      </c>
      <c r="B8" s="58">
        <v>0.11637931034482758</v>
      </c>
    </row>
    <row r="9" spans="1:10" x14ac:dyDescent="0.35">
      <c r="A9" s="12" t="s">
        <v>45</v>
      </c>
      <c r="B9" s="58">
        <v>0.10129310344827586</v>
      </c>
    </row>
    <row r="10" spans="1:10" x14ac:dyDescent="0.35">
      <c r="A10" s="12" t="s">
        <v>52</v>
      </c>
      <c r="B10" s="58">
        <v>0.35129310344827586</v>
      </c>
    </row>
    <row r="11" spans="1:10" x14ac:dyDescent="0.35">
      <c r="A11" s="12" t="s">
        <v>41</v>
      </c>
      <c r="B11" s="58">
        <v>1.2931034482758621E-2</v>
      </c>
    </row>
    <row r="12" spans="1:10" x14ac:dyDescent="0.35">
      <c r="A12" s="12" t="s">
        <v>42</v>
      </c>
      <c r="B12" s="58">
        <v>4.3103448275862068E-3</v>
      </c>
    </row>
    <row r="13" spans="1:10" x14ac:dyDescent="0.35">
      <c r="A13" s="12" t="s">
        <v>184</v>
      </c>
      <c r="B13" s="58">
        <v>2.1551724137931036E-2</v>
      </c>
    </row>
    <row r="14" spans="1:10" x14ac:dyDescent="0.35">
      <c r="A14" s="12" t="s">
        <v>185</v>
      </c>
      <c r="B14" s="58">
        <v>0.15301724137931033</v>
      </c>
    </row>
    <row r="15" spans="1:10" x14ac:dyDescent="0.35">
      <c r="A15" s="29" t="s">
        <v>25</v>
      </c>
      <c r="B15" s="31">
        <v>0.99999999999999989</v>
      </c>
    </row>
    <row r="17" spans="1:2" s="29" customFormat="1" x14ac:dyDescent="0.35">
      <c r="A17" s="12"/>
      <c r="B17" s="12"/>
    </row>
  </sheetData>
  <sortState xmlns:xlrd2="http://schemas.microsoft.com/office/spreadsheetml/2017/richdata2" ref="A5:B14">
    <sortCondition ref="A5:A14"/>
  </sortState>
  <hyperlinks>
    <hyperlink ref="A3" location="Contents!A1" display="Return to table of contents" xr:uid="{A8D54D4F-2ECA-4FEB-A4C9-8709A765C183}"/>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A84E4-AC28-45D8-987C-543C92580476}">
  <dimension ref="A1:B27"/>
  <sheetViews>
    <sheetView workbookViewId="0">
      <selection activeCell="A29" sqref="A29"/>
    </sheetView>
  </sheetViews>
  <sheetFormatPr defaultRowHeight="15.5" x14ac:dyDescent="0.35"/>
  <cols>
    <col min="1" max="1" width="68" style="12" customWidth="1"/>
    <col min="2" max="2" width="24.1796875" customWidth="1"/>
  </cols>
  <sheetData>
    <row r="1" spans="1:2" s="10" customFormat="1" ht="25" customHeight="1" x14ac:dyDescent="0.45">
      <c r="A1" s="8" t="s">
        <v>119</v>
      </c>
      <c r="B1" s="9"/>
    </row>
    <row r="2" spans="1:2" x14ac:dyDescent="0.35">
      <c r="A2" s="46" t="s">
        <v>16</v>
      </c>
      <c r="B2" s="11"/>
    </row>
    <row r="3" spans="1:2" x14ac:dyDescent="0.35">
      <c r="A3" s="46" t="s">
        <v>17</v>
      </c>
      <c r="B3" s="11"/>
    </row>
    <row r="4" spans="1:2" ht="31.5" customHeight="1" x14ac:dyDescent="0.35">
      <c r="A4" s="48" t="s">
        <v>125</v>
      </c>
      <c r="B4" s="49" t="s">
        <v>126</v>
      </c>
    </row>
    <row r="5" spans="1:2" x14ac:dyDescent="0.35">
      <c r="A5" s="12" t="s">
        <v>144</v>
      </c>
      <c r="B5" s="47" t="s">
        <v>118</v>
      </c>
    </row>
    <row r="6" spans="1:2" x14ac:dyDescent="0.35">
      <c r="A6" s="12" t="s">
        <v>146</v>
      </c>
      <c r="B6" s="47" t="s">
        <v>120</v>
      </c>
    </row>
    <row r="7" spans="1:2" x14ac:dyDescent="0.35">
      <c r="A7" s="12" t="s">
        <v>149</v>
      </c>
      <c r="B7" s="47" t="s">
        <v>121</v>
      </c>
    </row>
    <row r="8" spans="1:2" x14ac:dyDescent="0.35">
      <c r="A8" s="12" t="s">
        <v>152</v>
      </c>
      <c r="B8" s="47" t="s">
        <v>122</v>
      </c>
    </row>
    <row r="9" spans="1:2" x14ac:dyDescent="0.35">
      <c r="A9" s="12" t="s">
        <v>153</v>
      </c>
      <c r="B9" s="47" t="s">
        <v>123</v>
      </c>
    </row>
    <row r="10" spans="1:2" x14ac:dyDescent="0.35">
      <c r="A10" s="12" t="s">
        <v>154</v>
      </c>
      <c r="B10" s="47" t="s">
        <v>124</v>
      </c>
    </row>
    <row r="11" spans="1:2" x14ac:dyDescent="0.35">
      <c r="A11" s="12" t="s">
        <v>155</v>
      </c>
      <c r="B11" s="47" t="s">
        <v>127</v>
      </c>
    </row>
    <row r="12" spans="1:2" x14ac:dyDescent="0.35">
      <c r="A12" s="12" t="s">
        <v>212</v>
      </c>
      <c r="B12" s="47" t="s">
        <v>128</v>
      </c>
    </row>
    <row r="13" spans="1:2" x14ac:dyDescent="0.35">
      <c r="A13" s="12" t="s">
        <v>156</v>
      </c>
      <c r="B13" s="47" t="s">
        <v>129</v>
      </c>
    </row>
    <row r="14" spans="1:2" x14ac:dyDescent="0.35">
      <c r="A14" s="12" t="s">
        <v>213</v>
      </c>
      <c r="B14" s="47" t="s">
        <v>130</v>
      </c>
    </row>
    <row r="15" spans="1:2" x14ac:dyDescent="0.35">
      <c r="A15" s="12" t="s">
        <v>158</v>
      </c>
      <c r="B15" s="47" t="s">
        <v>131</v>
      </c>
    </row>
    <row r="16" spans="1:2" x14ac:dyDescent="0.35">
      <c r="A16" s="12" t="s">
        <v>157</v>
      </c>
      <c r="B16" s="47" t="s">
        <v>132</v>
      </c>
    </row>
    <row r="17" spans="1:2" x14ac:dyDescent="0.35">
      <c r="A17" s="12" t="s">
        <v>161</v>
      </c>
      <c r="B17" s="47" t="s">
        <v>133</v>
      </c>
    </row>
    <row r="18" spans="1:2" x14ac:dyDescent="0.35">
      <c r="A18" s="12" t="s">
        <v>160</v>
      </c>
      <c r="B18" s="47" t="s">
        <v>134</v>
      </c>
    </row>
    <row r="19" spans="1:2" x14ac:dyDescent="0.35">
      <c r="A19" s="12" t="s">
        <v>162</v>
      </c>
      <c r="B19" s="47" t="s">
        <v>135</v>
      </c>
    </row>
    <row r="20" spans="1:2" x14ac:dyDescent="0.35">
      <c r="A20" s="12" t="s">
        <v>164</v>
      </c>
      <c r="B20" s="47" t="s">
        <v>136</v>
      </c>
    </row>
    <row r="21" spans="1:2" x14ac:dyDescent="0.35">
      <c r="A21" s="12" t="s">
        <v>214</v>
      </c>
      <c r="B21" s="47" t="s">
        <v>137</v>
      </c>
    </row>
    <row r="22" spans="1:2" x14ac:dyDescent="0.35">
      <c r="A22" s="12" t="s">
        <v>165</v>
      </c>
      <c r="B22" s="47" t="s">
        <v>138</v>
      </c>
    </row>
    <row r="23" spans="1:2" x14ac:dyDescent="0.35">
      <c r="A23" s="12" t="s">
        <v>166</v>
      </c>
      <c r="B23" s="47" t="s">
        <v>139</v>
      </c>
    </row>
    <row r="24" spans="1:2" x14ac:dyDescent="0.35">
      <c r="A24" s="12" t="s">
        <v>220</v>
      </c>
      <c r="B24" s="47" t="s">
        <v>140</v>
      </c>
    </row>
    <row r="25" spans="1:2" x14ac:dyDescent="0.35">
      <c r="A25" s="12" t="s">
        <v>167</v>
      </c>
      <c r="B25" s="47" t="s">
        <v>141</v>
      </c>
    </row>
    <row r="26" spans="1:2" x14ac:dyDescent="0.35">
      <c r="A26" s="12" t="s">
        <v>168</v>
      </c>
      <c r="B26" s="47" t="s">
        <v>142</v>
      </c>
    </row>
    <row r="27" spans="1:2" x14ac:dyDescent="0.35">
      <c r="A27" s="12" t="s">
        <v>169</v>
      </c>
      <c r="B27" s="47" t="s">
        <v>143</v>
      </c>
    </row>
  </sheetData>
  <hyperlinks>
    <hyperlink ref="A2" location="Metadata!A1" display="Metadata" xr:uid="{B684D3DE-D6A7-460A-A7BD-399FA51009CA}"/>
    <hyperlink ref="A3" location="Notes!A1" display="Notes" xr:uid="{1AB73C52-9719-469A-983C-9054E1783D68}"/>
    <hyperlink ref="B5" location="'1'!A1" display="Table 1" xr:uid="{2F56B866-3395-4436-876C-40745A917676}"/>
    <hyperlink ref="B6" location="'2'!A1" display="Table 2" xr:uid="{A5EECD66-DA63-4486-9E5F-16D4BCFDBFC0}"/>
    <hyperlink ref="B7" location="'3'!A1" display="Table 3" xr:uid="{550A3412-4BCA-4415-AC67-B1BE8C38D276}"/>
    <hyperlink ref="B8" location="'4'!A1" display="Table 4" xr:uid="{CE685974-D533-4F21-B0A9-4234AF6B73B4}"/>
    <hyperlink ref="B9" location="'5'!A1" display="Table 5" xr:uid="{5146110A-274C-49D0-A7F2-D18C00E65349}"/>
    <hyperlink ref="B10" location="'6'!A1" display="Table 6" xr:uid="{06D05155-9A83-4767-B165-3CEC8BEB3A80}"/>
    <hyperlink ref="B11" location="'7'!A1" display="Table 7" xr:uid="{D4E397F4-9809-4070-9A4E-6CA4E61F15A5}"/>
    <hyperlink ref="B12" location="'8'!A1" display="Table 8" xr:uid="{8BF9038B-25A1-49EF-80E1-D3089ACB30A1}"/>
    <hyperlink ref="B13" location="'9'!A1" display="Table 9" xr:uid="{F13323E3-2C20-4F1D-A48F-67F86DAF13A8}"/>
    <hyperlink ref="B14" location="'10'!A1" display="Table 10" xr:uid="{4EEC3FB0-3676-49DF-9A96-1481B4EA394D}"/>
    <hyperlink ref="B15" location="'11'!A1" display="Table 11" xr:uid="{D33E7F31-3A85-4986-90DD-58EFC1AC0255}"/>
    <hyperlink ref="B16" location="'12'!A1" display="Table 12" xr:uid="{19922BDC-8FF7-492C-98DB-94A9A470315E}"/>
    <hyperlink ref="B17" location="'13'!A1" display="Table 13" xr:uid="{998D4466-FEE8-47F2-A594-2EECD0283B86}"/>
    <hyperlink ref="B18" location="'14'!A1" display="Table 14" xr:uid="{FC00DED4-3BBC-4AB0-89E4-2C671678C4F9}"/>
    <hyperlink ref="B19" location="'15'!A1" display="Table 15" xr:uid="{60AF42CD-CBCF-4CB6-886E-F1A82B095C16}"/>
    <hyperlink ref="B20" location="'16'!A1" display="Table 16" xr:uid="{E1A70313-1D8F-4C59-BF31-E7AD04A5299D}"/>
    <hyperlink ref="B21" location="'17'!A1" display="Table 17" xr:uid="{6FF14AEB-9053-4808-8FB0-AEE0EB0452DF}"/>
    <hyperlink ref="B22" location="'18'!A1" display="Table 18" xr:uid="{06FDAF06-305B-46DC-B230-95082BCD05B3}"/>
    <hyperlink ref="B23" location="'19'!A1" display="Table 19" xr:uid="{91BE6F91-2833-4948-BA8D-EB6F8544B57F}"/>
    <hyperlink ref="B24" location="'20'!A1" display="Table 20" xr:uid="{F9826A53-7ABF-4046-9CF8-6E5FA7B33BF6}"/>
    <hyperlink ref="B27" location="'23'!A1" display="Table 23" xr:uid="{0763FF18-A2AB-49AE-87EC-4D2A7E79922E}"/>
    <hyperlink ref="B26" location="'22'!A1" display="Table 22" xr:uid="{3269C1EA-CC98-451F-9C9B-023310688E61}"/>
    <hyperlink ref="B25" location="'21'!A1" display="Table 21" xr:uid="{3BB8E4DA-BD87-495F-9D53-ECF95D3857D3}"/>
  </hyperlink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4584-7332-4E24-93F3-76EB8B7FD1EB}">
  <dimension ref="A1:J11"/>
  <sheetViews>
    <sheetView workbookViewId="0">
      <selection activeCell="C37" sqref="C37"/>
    </sheetView>
  </sheetViews>
  <sheetFormatPr defaultRowHeight="14.5" x14ac:dyDescent="0.35"/>
  <cols>
    <col min="1" max="1" width="23" customWidth="1"/>
    <col min="2" max="4" width="11.81640625" customWidth="1"/>
    <col min="5" max="5" width="11.6328125" customWidth="1"/>
    <col min="6" max="6" width="11.08984375" customWidth="1"/>
  </cols>
  <sheetData>
    <row r="1" spans="1:10" s="19" customFormat="1" ht="25" customHeight="1" x14ac:dyDescent="0.35">
      <c r="A1" s="22" t="s">
        <v>203</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s="12" customFormat="1" ht="25" customHeight="1" x14ac:dyDescent="0.35">
      <c r="A3" s="24" t="s">
        <v>24</v>
      </c>
    </row>
    <row r="4" spans="1:10" s="12" customFormat="1" ht="15.5" x14ac:dyDescent="0.35">
      <c r="A4" s="29" t="s">
        <v>147</v>
      </c>
      <c r="B4" s="28" t="s">
        <v>78</v>
      </c>
      <c r="C4" s="28" t="s">
        <v>79</v>
      </c>
      <c r="D4" s="28" t="s">
        <v>80</v>
      </c>
      <c r="E4" s="28" t="s">
        <v>187</v>
      </c>
      <c r="F4" s="28" t="s">
        <v>199</v>
      </c>
    </row>
    <row r="5" spans="1:10" s="12" customFormat="1" ht="15.5" x14ac:dyDescent="0.35">
      <c r="A5" s="32" t="s">
        <v>96</v>
      </c>
      <c r="B5" s="30">
        <v>2.1999999999999999E-2</v>
      </c>
      <c r="C5" s="30">
        <v>1.4999999999999999E-2</v>
      </c>
      <c r="D5" s="30">
        <v>1.6E-2</v>
      </c>
      <c r="E5" s="30">
        <v>1.4E-2</v>
      </c>
      <c r="F5" s="30">
        <v>2.8000000000000001E-2</v>
      </c>
    </row>
    <row r="6" spans="1:10" s="12" customFormat="1" ht="15.5" x14ac:dyDescent="0.35"/>
    <row r="7" spans="1:10" s="12" customFormat="1" ht="15.5" x14ac:dyDescent="0.35"/>
    <row r="8" spans="1:10" s="12" customFormat="1" ht="15.5" x14ac:dyDescent="0.35"/>
    <row r="9" spans="1:10" s="12" customFormat="1" ht="15.5" x14ac:dyDescent="0.35"/>
    <row r="10" spans="1:10" s="12" customFormat="1" ht="15.5" x14ac:dyDescent="0.35"/>
    <row r="11" spans="1:10" s="12" customFormat="1" ht="15.5" x14ac:dyDescent="0.35"/>
  </sheetData>
  <phoneticPr fontId="21" type="noConversion"/>
  <hyperlinks>
    <hyperlink ref="A3" location="Contents!A1" display="Return to table of contents" xr:uid="{92B427C7-4EF5-4452-B87A-D42D6C33DF78}"/>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FF9D1-5BB8-4115-9F2A-95C207F7AB51}">
  <dimension ref="A1:F8"/>
  <sheetViews>
    <sheetView workbookViewId="0">
      <selection activeCell="C37" sqref="C37"/>
    </sheetView>
  </sheetViews>
  <sheetFormatPr defaultRowHeight="14.5" x14ac:dyDescent="0.35"/>
  <cols>
    <col min="1" max="1" width="26.54296875" customWidth="1"/>
    <col min="2" max="4" width="15.26953125" customWidth="1"/>
  </cols>
  <sheetData>
    <row r="1" spans="1:6" s="19" customFormat="1" ht="25" customHeight="1" x14ac:dyDescent="0.35">
      <c r="A1" s="22" t="s">
        <v>115</v>
      </c>
      <c r="B1" s="16"/>
      <c r="C1" s="16"/>
      <c r="D1" s="16"/>
      <c r="E1" s="16"/>
      <c r="F1" s="21"/>
    </row>
    <row r="2" spans="1:6" s="19" customFormat="1" ht="25" customHeight="1" x14ac:dyDescent="0.35">
      <c r="A2" s="23" t="s">
        <v>18</v>
      </c>
      <c r="B2" s="16"/>
      <c r="C2" s="16"/>
      <c r="D2" s="16"/>
      <c r="E2" s="16"/>
      <c r="F2" s="21"/>
    </row>
    <row r="3" spans="1:6" s="12" customFormat="1" ht="25" customHeight="1" x14ac:dyDescent="0.35">
      <c r="A3" s="24" t="s">
        <v>24</v>
      </c>
    </row>
    <row r="4" spans="1:6" ht="46.5" x14ac:dyDescent="0.35">
      <c r="A4" s="32" t="s">
        <v>30</v>
      </c>
      <c r="B4" s="33" t="s">
        <v>97</v>
      </c>
      <c r="C4" s="33" t="s">
        <v>98</v>
      </c>
      <c r="D4" s="33" t="s">
        <v>99</v>
      </c>
    </row>
    <row r="5" spans="1:6" ht="15.5" x14ac:dyDescent="0.35">
      <c r="A5" s="36" t="s">
        <v>33</v>
      </c>
      <c r="B5" s="37">
        <v>246</v>
      </c>
      <c r="C5" s="35">
        <v>162</v>
      </c>
      <c r="D5" s="56">
        <f>Table18[[#This Row],[Custody Records Checked]]/Table18[[#This Row],[Detainees Selected for Interview]]</f>
        <v>0.65853658536585369</v>
      </c>
    </row>
    <row r="6" spans="1:6" ht="15.5" x14ac:dyDescent="0.35">
      <c r="A6" s="36" t="s">
        <v>37</v>
      </c>
      <c r="B6" s="37">
        <v>511</v>
      </c>
      <c r="C6" s="35">
        <v>347</v>
      </c>
      <c r="D6" s="56">
        <f>Table18[[#This Row],[Custody Records Checked]]/Table18[[#This Row],[Detainees Selected for Interview]]</f>
        <v>0.67906066536203524</v>
      </c>
    </row>
    <row r="7" spans="1:6" ht="15.5" x14ac:dyDescent="0.35">
      <c r="A7" s="36" t="s">
        <v>43</v>
      </c>
      <c r="B7" s="37">
        <v>246</v>
      </c>
      <c r="C7" s="35">
        <v>176</v>
      </c>
      <c r="D7" s="56">
        <f>Table18[[#This Row],[Custody Records Checked]]/Table18[[#This Row],[Detainees Selected for Interview]]</f>
        <v>0.71544715447154472</v>
      </c>
    </row>
    <row r="8" spans="1:6" ht="15.5" x14ac:dyDescent="0.35">
      <c r="A8" s="32" t="s">
        <v>25</v>
      </c>
      <c r="B8" s="73">
        <v>1003</v>
      </c>
      <c r="C8" s="33">
        <v>685</v>
      </c>
      <c r="D8" s="57">
        <f>Table18[[#This Row],[Custody Records Checked]]/Table18[[#This Row],[Detainees Selected for Interview]]</f>
        <v>0.68295114656031908</v>
      </c>
    </row>
  </sheetData>
  <hyperlinks>
    <hyperlink ref="A3" location="Contents!A1" display="Return to table of contents" xr:uid="{7A572122-205C-4D08-A058-1A5809979DC7}"/>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F987-0402-4046-B988-9CB2AB75335B}">
  <dimension ref="A1:J17"/>
  <sheetViews>
    <sheetView workbookViewId="0">
      <selection activeCell="C37" sqref="C37"/>
    </sheetView>
  </sheetViews>
  <sheetFormatPr defaultRowHeight="14.5" x14ac:dyDescent="0.35"/>
  <cols>
    <col min="1" max="1" width="33.7265625" customWidth="1"/>
  </cols>
  <sheetData>
    <row r="1" spans="1:10" s="19" customFormat="1" ht="25" customHeight="1" x14ac:dyDescent="0.35">
      <c r="A1" s="22" t="s">
        <v>181</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s="12" customFormat="1" ht="25" customHeight="1" x14ac:dyDescent="0.35">
      <c r="A3" s="24" t="s">
        <v>24</v>
      </c>
    </row>
    <row r="4" spans="1:10" s="12" customFormat="1" ht="27" customHeight="1" x14ac:dyDescent="0.35">
      <c r="A4" s="29" t="s">
        <v>31</v>
      </c>
      <c r="B4" s="28" t="s">
        <v>25</v>
      </c>
    </row>
    <row r="5" spans="1:10" s="12" customFormat="1" ht="15.5" x14ac:dyDescent="0.35">
      <c r="A5" s="12" t="s">
        <v>34</v>
      </c>
      <c r="B5" s="12">
        <v>1</v>
      </c>
    </row>
    <row r="6" spans="1:10" s="12" customFormat="1" ht="15.5" x14ac:dyDescent="0.35">
      <c r="A6" s="12" t="s">
        <v>39</v>
      </c>
      <c r="B6" s="12">
        <v>2</v>
      </c>
    </row>
    <row r="7" spans="1:10" s="12" customFormat="1" ht="15.5" x14ac:dyDescent="0.35">
      <c r="A7" s="12" t="s">
        <v>44</v>
      </c>
      <c r="B7" s="12">
        <v>1</v>
      </c>
    </row>
    <row r="8" spans="1:10" s="12" customFormat="1" ht="15.5" x14ac:dyDescent="0.35">
      <c r="A8" s="12" t="s">
        <v>45</v>
      </c>
      <c r="B8" s="12">
        <v>2</v>
      </c>
    </row>
    <row r="9" spans="1:10" s="12" customFormat="1" ht="15.5" x14ac:dyDescent="0.35">
      <c r="A9" s="12" t="s">
        <v>52</v>
      </c>
      <c r="B9" s="12">
        <v>7</v>
      </c>
    </row>
    <row r="10" spans="1:10" s="12" customFormat="1" ht="15.5" x14ac:dyDescent="0.35">
      <c r="A10" s="12" t="s">
        <v>41</v>
      </c>
      <c r="B10" s="12">
        <v>3</v>
      </c>
    </row>
    <row r="11" spans="1:10" s="12" customFormat="1" ht="15.5" x14ac:dyDescent="0.35">
      <c r="A11" s="12" t="s">
        <v>42</v>
      </c>
      <c r="B11" s="12">
        <v>1</v>
      </c>
    </row>
    <row r="12" spans="1:10" s="12" customFormat="1" ht="15.5" x14ac:dyDescent="0.35">
      <c r="A12" s="12" t="s">
        <v>185</v>
      </c>
      <c r="B12" s="12">
        <v>2</v>
      </c>
    </row>
    <row r="13" spans="1:10" s="12" customFormat="1" ht="15.5" x14ac:dyDescent="0.35">
      <c r="A13" s="29" t="s">
        <v>25</v>
      </c>
      <c r="B13" s="29">
        <v>19</v>
      </c>
    </row>
    <row r="14" spans="1:10" s="12" customFormat="1" ht="15.5" x14ac:dyDescent="0.35"/>
    <row r="15" spans="1:10" s="12" customFormat="1" ht="15.5" x14ac:dyDescent="0.35"/>
    <row r="16" spans="1:10" s="12" customFormat="1" ht="15.5" x14ac:dyDescent="0.35"/>
    <row r="17" spans="1:2" s="12" customFormat="1" ht="15.5" x14ac:dyDescent="0.35">
      <c r="A17"/>
      <c r="B17"/>
    </row>
  </sheetData>
  <hyperlinks>
    <hyperlink ref="A3" location="Contents!A1" display="Return to table of contents" xr:uid="{20004008-45CC-4FB6-BC67-1C4B31372A11}"/>
  </hyperlinks>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504F-762E-44BD-BBCE-0657E1D71081}">
  <dimension ref="A1:J18"/>
  <sheetViews>
    <sheetView workbookViewId="0">
      <selection activeCell="C37" sqref="C37"/>
    </sheetView>
  </sheetViews>
  <sheetFormatPr defaultRowHeight="14.5" x14ac:dyDescent="0.35"/>
  <cols>
    <col min="1" max="1" width="32.453125" customWidth="1"/>
    <col min="2" max="2" width="19.1796875" customWidth="1"/>
    <col min="3" max="3" width="17" customWidth="1"/>
  </cols>
  <sheetData>
    <row r="1" spans="1:10" s="19" customFormat="1" ht="25" customHeight="1" x14ac:dyDescent="0.35">
      <c r="A1" s="22" t="s">
        <v>219</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s="12" customFormat="1" ht="25" customHeight="1" x14ac:dyDescent="0.35">
      <c r="A3" s="24" t="s">
        <v>24</v>
      </c>
    </row>
    <row r="4" spans="1:10" s="12" customFormat="1" ht="15.5" x14ac:dyDescent="0.35">
      <c r="A4" s="29" t="s">
        <v>111</v>
      </c>
      <c r="B4" s="28" t="s">
        <v>82</v>
      </c>
      <c r="C4" s="28" t="s">
        <v>51</v>
      </c>
    </row>
    <row r="5" spans="1:10" s="12" customFormat="1" ht="15.5" x14ac:dyDescent="0.35">
      <c r="A5" s="12" t="s">
        <v>38</v>
      </c>
      <c r="B5" s="12">
        <v>2</v>
      </c>
      <c r="C5" s="54">
        <v>5.4054054054054057E-2</v>
      </c>
    </row>
    <row r="6" spans="1:10" s="12" customFormat="1" ht="15.5" x14ac:dyDescent="0.35">
      <c r="A6" s="12" t="s">
        <v>198</v>
      </c>
      <c r="B6" s="12">
        <v>1</v>
      </c>
      <c r="C6" s="54">
        <v>2.7027027027027029E-2</v>
      </c>
    </row>
    <row r="7" spans="1:10" s="12" customFormat="1" ht="15.5" x14ac:dyDescent="0.35">
      <c r="A7" s="12" t="s">
        <v>41</v>
      </c>
      <c r="B7" s="12">
        <v>25</v>
      </c>
      <c r="C7" s="54">
        <v>0.67567567567567566</v>
      </c>
    </row>
    <row r="8" spans="1:10" s="12" customFormat="1" ht="15.5" x14ac:dyDescent="0.35">
      <c r="A8" s="12" t="s">
        <v>42</v>
      </c>
      <c r="B8" s="12">
        <v>9</v>
      </c>
      <c r="C8" s="54">
        <v>0.24324324324324326</v>
      </c>
    </row>
    <row r="9" spans="1:10" s="12" customFormat="1" ht="15.5" x14ac:dyDescent="0.35">
      <c r="A9" s="29" t="s">
        <v>25</v>
      </c>
      <c r="B9" s="29">
        <v>37</v>
      </c>
      <c r="C9" s="31">
        <v>1</v>
      </c>
    </row>
    <row r="10" spans="1:10" s="12" customFormat="1" ht="15.5" x14ac:dyDescent="0.35"/>
    <row r="11" spans="1:10" s="12" customFormat="1" ht="15.5" x14ac:dyDescent="0.35"/>
    <row r="12" spans="1:10" s="12" customFormat="1" ht="15.5" x14ac:dyDescent="0.35"/>
    <row r="13" spans="1:10" s="12" customFormat="1" ht="15.5" x14ac:dyDescent="0.35"/>
    <row r="14" spans="1:10" s="12" customFormat="1" ht="15.5" x14ac:dyDescent="0.35"/>
    <row r="15" spans="1:10" s="12" customFormat="1" ht="15.5" x14ac:dyDescent="0.35"/>
    <row r="16" spans="1:10" s="12" customFormat="1" ht="15.5" x14ac:dyDescent="0.35"/>
    <row r="17" spans="1:3" s="12" customFormat="1" ht="15.5" x14ac:dyDescent="0.35"/>
    <row r="18" spans="1:3" ht="15.5" x14ac:dyDescent="0.35">
      <c r="A18" s="12"/>
      <c r="B18" s="12"/>
      <c r="C18" s="12"/>
    </row>
  </sheetData>
  <hyperlinks>
    <hyperlink ref="A3" location="Contents!A1" display="Return to table of contents" xr:uid="{2E1B2CA1-B462-47BA-A739-482E1F5778CE}"/>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4FB17-B7A6-47DA-AABD-DC840B9A243D}">
  <dimension ref="A1:J10"/>
  <sheetViews>
    <sheetView workbookViewId="0">
      <selection activeCell="C37" sqref="C37"/>
    </sheetView>
  </sheetViews>
  <sheetFormatPr defaultRowHeight="14.5" x14ac:dyDescent="0.35"/>
  <cols>
    <col min="1" max="1" width="55.453125" customWidth="1"/>
    <col min="2" max="3" width="15.81640625" customWidth="1"/>
  </cols>
  <sheetData>
    <row r="1" spans="1:10" s="19" customFormat="1" ht="25" customHeight="1" x14ac:dyDescent="0.35">
      <c r="A1" s="22" t="s">
        <v>116</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s="12" customFormat="1" ht="25" customHeight="1" x14ac:dyDescent="0.35">
      <c r="A3" s="24" t="s">
        <v>24</v>
      </c>
    </row>
    <row r="4" spans="1:10" ht="15.5" x14ac:dyDescent="0.35">
      <c r="A4" s="50" t="s">
        <v>110</v>
      </c>
      <c r="B4" s="28" t="s">
        <v>25</v>
      </c>
      <c r="C4" s="28" t="s">
        <v>51</v>
      </c>
    </row>
    <row r="5" spans="1:10" ht="15.5" x14ac:dyDescent="0.35">
      <c r="A5" s="12" t="s">
        <v>204</v>
      </c>
      <c r="B5" s="12">
        <v>2</v>
      </c>
      <c r="C5" s="54">
        <v>7.6923076923076927E-2</v>
      </c>
    </row>
    <row r="6" spans="1:10" ht="15.5" x14ac:dyDescent="0.35">
      <c r="A6" s="12" t="s">
        <v>205</v>
      </c>
      <c r="B6" s="12">
        <v>9</v>
      </c>
      <c r="C6" s="54">
        <v>0.34615384615384615</v>
      </c>
    </row>
    <row r="7" spans="1:10" ht="15.5" x14ac:dyDescent="0.35">
      <c r="A7" s="12" t="s">
        <v>206</v>
      </c>
      <c r="B7" s="12">
        <v>2</v>
      </c>
      <c r="C7" s="54">
        <v>7.6923076923076927E-2</v>
      </c>
    </row>
    <row r="8" spans="1:10" ht="15.5" x14ac:dyDescent="0.35">
      <c r="A8" s="12" t="s">
        <v>100</v>
      </c>
      <c r="B8" s="12">
        <v>6</v>
      </c>
      <c r="C8" s="54">
        <v>0.23076923076923078</v>
      </c>
    </row>
    <row r="9" spans="1:10" ht="15.5" x14ac:dyDescent="0.35">
      <c r="A9" s="12" t="s">
        <v>101</v>
      </c>
      <c r="B9" s="12">
        <v>7</v>
      </c>
      <c r="C9" s="54">
        <v>0.26923076923076922</v>
      </c>
    </row>
    <row r="10" spans="1:10" ht="15.5" x14ac:dyDescent="0.35">
      <c r="A10" s="29" t="s">
        <v>25</v>
      </c>
      <c r="B10" s="29">
        <v>26</v>
      </c>
      <c r="C10" s="31">
        <v>1</v>
      </c>
    </row>
  </sheetData>
  <hyperlinks>
    <hyperlink ref="A3" location="Contents!A1" display="Return to table of contents" xr:uid="{0ECC66B1-16BA-466D-A480-7AB3D33E6360}"/>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9AD8-C056-42FF-86F1-912B13DD67A4}">
  <dimension ref="A1:G10"/>
  <sheetViews>
    <sheetView workbookViewId="0">
      <selection activeCell="C37" sqref="C37"/>
    </sheetView>
  </sheetViews>
  <sheetFormatPr defaultRowHeight="14.5" x14ac:dyDescent="0.35"/>
  <cols>
    <col min="1" max="1" width="19.7265625" customWidth="1"/>
    <col min="2" max="2" width="11.1796875" customWidth="1"/>
    <col min="3" max="3" width="10.7265625" customWidth="1"/>
  </cols>
  <sheetData>
    <row r="1" spans="1:7" s="19" customFormat="1" ht="25" customHeight="1" x14ac:dyDescent="0.35">
      <c r="A1" s="22" t="s">
        <v>117</v>
      </c>
      <c r="B1" s="16"/>
      <c r="C1" s="16"/>
      <c r="D1" s="16"/>
      <c r="E1" s="16"/>
      <c r="F1" s="16"/>
      <c r="G1" s="21"/>
    </row>
    <row r="2" spans="1:7" s="19" customFormat="1" ht="25" customHeight="1" x14ac:dyDescent="0.35">
      <c r="A2" s="23" t="s">
        <v>18</v>
      </c>
      <c r="B2" s="16"/>
      <c r="C2" s="16"/>
      <c r="D2" s="16"/>
      <c r="E2" s="16"/>
      <c r="F2" s="16"/>
      <c r="G2" s="21"/>
    </row>
    <row r="3" spans="1:7" s="12" customFormat="1" ht="25" customHeight="1" x14ac:dyDescent="0.35">
      <c r="A3" s="24" t="s">
        <v>24</v>
      </c>
    </row>
    <row r="4" spans="1:7" s="12" customFormat="1" ht="21.75" customHeight="1" x14ac:dyDescent="0.35">
      <c r="A4" s="29" t="s">
        <v>30</v>
      </c>
      <c r="B4" s="28" t="s">
        <v>103</v>
      </c>
      <c r="C4" s="28" t="s">
        <v>51</v>
      </c>
    </row>
    <row r="5" spans="1:7" s="12" customFormat="1" ht="15.5" x14ac:dyDescent="0.35">
      <c r="A5" s="12" t="s">
        <v>33</v>
      </c>
      <c r="B5" s="12">
        <v>5</v>
      </c>
      <c r="C5" s="52">
        <v>0.21739130434782608</v>
      </c>
    </row>
    <row r="6" spans="1:7" s="12" customFormat="1" ht="15.5" x14ac:dyDescent="0.35">
      <c r="A6" s="12" t="s">
        <v>37</v>
      </c>
      <c r="B6" s="12">
        <v>12</v>
      </c>
      <c r="C6" s="52">
        <v>0.52173913043478259</v>
      </c>
    </row>
    <row r="7" spans="1:7" s="12" customFormat="1" ht="15.5" x14ac:dyDescent="0.35">
      <c r="A7" s="12" t="s">
        <v>43</v>
      </c>
      <c r="B7" s="12">
        <v>6</v>
      </c>
      <c r="C7" s="52">
        <v>0.2608695652173913</v>
      </c>
    </row>
    <row r="8" spans="1:7" s="12" customFormat="1" ht="15.5" x14ac:dyDescent="0.35">
      <c r="A8" s="29" t="s">
        <v>25</v>
      </c>
      <c r="B8" s="29">
        <v>23</v>
      </c>
      <c r="C8" s="53">
        <v>1</v>
      </c>
    </row>
    <row r="9" spans="1:7" s="12" customFormat="1" ht="15.5" x14ac:dyDescent="0.35"/>
    <row r="10" spans="1:7" s="12" customFormat="1" ht="15.5" x14ac:dyDescent="0.35"/>
  </sheetData>
  <hyperlinks>
    <hyperlink ref="A3" location="Contents!A1" display="Return to table of contents" xr:uid="{1DFE879E-6637-463D-85C9-113B08DD98BA}"/>
  </hyperlinks>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B95-FCE8-40DA-BF33-DE2A1E0BCB3D}">
  <dimension ref="A1:O36"/>
  <sheetViews>
    <sheetView workbookViewId="0">
      <selection activeCell="C37" sqref="C37"/>
    </sheetView>
  </sheetViews>
  <sheetFormatPr defaultRowHeight="14.5" x14ac:dyDescent="0.35"/>
  <cols>
    <col min="1" max="1" width="13.453125" customWidth="1"/>
    <col min="2" max="2" width="9.453125" customWidth="1"/>
    <col min="3" max="3" width="10.7265625" customWidth="1"/>
  </cols>
  <sheetData>
    <row r="1" spans="1:10" s="19" customFormat="1" ht="25" customHeight="1" x14ac:dyDescent="0.35">
      <c r="A1" s="22" t="s">
        <v>190</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s="12" customFormat="1" ht="25" customHeight="1" x14ac:dyDescent="0.35">
      <c r="A3" s="24" t="s">
        <v>24</v>
      </c>
    </row>
    <row r="4" spans="1:10" s="12" customFormat="1" ht="15.5" x14ac:dyDescent="0.35">
      <c r="A4" s="29" t="s">
        <v>108</v>
      </c>
      <c r="B4" s="28" t="s">
        <v>25</v>
      </c>
      <c r="C4" s="28" t="s">
        <v>51</v>
      </c>
    </row>
    <row r="5" spans="1:10" s="12" customFormat="1" ht="15.5" x14ac:dyDescent="0.35">
      <c r="A5" s="12" t="s">
        <v>104</v>
      </c>
      <c r="B5" s="12">
        <v>1</v>
      </c>
      <c r="C5" s="52">
        <v>4.3478260869565216E-2</v>
      </c>
    </row>
    <row r="6" spans="1:10" s="12" customFormat="1" ht="15.5" x14ac:dyDescent="0.35">
      <c r="A6" s="34" t="s">
        <v>105</v>
      </c>
      <c r="B6" s="12">
        <v>6</v>
      </c>
      <c r="C6" s="52">
        <v>0.2608695652173913</v>
      </c>
    </row>
    <row r="7" spans="1:10" s="12" customFormat="1" ht="15.5" x14ac:dyDescent="0.35">
      <c r="A7" s="12" t="s">
        <v>106</v>
      </c>
      <c r="B7" s="12">
        <v>2</v>
      </c>
      <c r="C7" s="52">
        <v>8.6956521739130432E-2</v>
      </c>
    </row>
    <row r="8" spans="1:10" s="12" customFormat="1" ht="15.5" x14ac:dyDescent="0.35">
      <c r="A8" s="34" t="s">
        <v>107</v>
      </c>
      <c r="B8" s="12">
        <v>3</v>
      </c>
      <c r="C8" s="52">
        <v>0.13043478260869565</v>
      </c>
    </row>
    <row r="9" spans="1:10" s="12" customFormat="1" ht="15.5" x14ac:dyDescent="0.35">
      <c r="A9" s="12" t="s">
        <v>191</v>
      </c>
      <c r="B9" s="12">
        <v>7</v>
      </c>
      <c r="C9" s="52">
        <v>0.30434782608695654</v>
      </c>
    </row>
    <row r="10" spans="1:10" s="12" customFormat="1" ht="15.5" x14ac:dyDescent="0.35">
      <c r="A10" s="12" t="s">
        <v>211</v>
      </c>
      <c r="B10" s="12">
        <v>4</v>
      </c>
      <c r="C10" s="52">
        <v>0.17391304347826086</v>
      </c>
    </row>
    <row r="11" spans="1:10" s="12" customFormat="1" ht="15.5" x14ac:dyDescent="0.35">
      <c r="A11" s="29" t="s">
        <v>25</v>
      </c>
      <c r="B11" s="29">
        <v>23</v>
      </c>
      <c r="C11" s="53">
        <v>1</v>
      </c>
    </row>
    <row r="12" spans="1:10" s="12" customFormat="1" ht="15.5" x14ac:dyDescent="0.35"/>
    <row r="13" spans="1:10" s="12" customFormat="1" ht="15.5" x14ac:dyDescent="0.35"/>
    <row r="14" spans="1:10" s="12" customFormat="1" ht="15.5" x14ac:dyDescent="0.35"/>
    <row r="15" spans="1:10" s="12" customFormat="1" ht="15.5" x14ac:dyDescent="0.35"/>
    <row r="16" spans="1:10" s="12" customFormat="1" ht="15.5" x14ac:dyDescent="0.35"/>
    <row r="17" spans="1:15" s="12" customFormat="1" ht="15.5" x14ac:dyDescent="0.35"/>
    <row r="18" spans="1:15" s="12" customFormat="1" ht="15.5" x14ac:dyDescent="0.35"/>
    <row r="19" spans="1:15" s="12" customFormat="1" ht="15.5" x14ac:dyDescent="0.35"/>
    <row r="20" spans="1:15" s="12" customFormat="1" ht="15.5" x14ac:dyDescent="0.35"/>
    <row r="21" spans="1:15" s="12" customFormat="1" ht="15.5" x14ac:dyDescent="0.35">
      <c r="O21"/>
    </row>
    <row r="22" spans="1:15" s="12" customFormat="1" ht="15.5" x14ac:dyDescent="0.35">
      <c r="O22"/>
    </row>
    <row r="23" spans="1:15" s="12" customFormat="1" ht="15.5" x14ac:dyDescent="0.35">
      <c r="O23"/>
    </row>
    <row r="24" spans="1:15" s="12" customFormat="1" ht="15.5" x14ac:dyDescent="0.35">
      <c r="O24"/>
    </row>
    <row r="25" spans="1:15" s="12" customFormat="1" ht="15.5" x14ac:dyDescent="0.35"/>
    <row r="26" spans="1:15" ht="15.5" x14ac:dyDescent="0.35">
      <c r="A26" s="12"/>
      <c r="B26" s="12"/>
      <c r="C26" s="12"/>
      <c r="O26" s="12"/>
    </row>
    <row r="27" spans="1:15" ht="15.5" x14ac:dyDescent="0.35">
      <c r="O27" s="12"/>
    </row>
    <row r="30" spans="1:15" ht="15.5" x14ac:dyDescent="0.35">
      <c r="O30" s="12"/>
    </row>
    <row r="36" spans="15:15" ht="15.5" x14ac:dyDescent="0.35">
      <c r="O36" s="12"/>
    </row>
  </sheetData>
  <sortState xmlns:xlrd2="http://schemas.microsoft.com/office/spreadsheetml/2017/richdata2" ref="O18:O40">
    <sortCondition ref="O18:O40"/>
  </sortState>
  <hyperlinks>
    <hyperlink ref="A3" location="Contents!A1" display="Return to table of contents" xr:uid="{C94019F6-B340-4CB1-8CBC-DFAAE6270E52}"/>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89E31-581C-4B03-9BBC-9E805C8115AD}">
  <dimension ref="A1:C13"/>
  <sheetViews>
    <sheetView workbookViewId="0">
      <selection activeCell="B1" sqref="B1"/>
    </sheetView>
  </sheetViews>
  <sheetFormatPr defaultColWidth="9.1796875" defaultRowHeight="15.5" x14ac:dyDescent="0.35"/>
  <cols>
    <col min="1" max="1" width="18.81640625" style="12" customWidth="1"/>
    <col min="2" max="2" width="173.453125" style="12" customWidth="1"/>
    <col min="3" max="16384" width="9.1796875" style="12"/>
  </cols>
  <sheetData>
    <row r="1" spans="1:3" ht="25" customHeight="1" x14ac:dyDescent="0.45">
      <c r="A1" s="13" t="s">
        <v>17</v>
      </c>
      <c r="B1" s="14"/>
      <c r="C1" s="15"/>
    </row>
    <row r="2" spans="1:3" ht="30" customHeight="1" x14ac:dyDescent="0.35">
      <c r="A2" s="16" t="s">
        <v>18</v>
      </c>
      <c r="B2" s="14"/>
      <c r="C2" s="15"/>
    </row>
    <row r="3" spans="1:3" ht="30" customHeight="1" x14ac:dyDescent="0.35">
      <c r="A3" s="17" t="s">
        <v>19</v>
      </c>
      <c r="B3" s="18" t="s">
        <v>20</v>
      </c>
      <c r="C3" s="15"/>
    </row>
    <row r="4" spans="1:3" s="19" customFormat="1" ht="60.75" customHeight="1" x14ac:dyDescent="0.35">
      <c r="A4" s="14" t="s">
        <v>21</v>
      </c>
      <c r="B4" s="20" t="s">
        <v>53</v>
      </c>
      <c r="C4" s="14"/>
    </row>
    <row r="5" spans="1:3" s="19" customFormat="1" ht="30" customHeight="1" x14ac:dyDescent="0.35">
      <c r="A5" s="14" t="s">
        <v>22</v>
      </c>
      <c r="B5" s="19" t="s">
        <v>170</v>
      </c>
      <c r="C5" s="14"/>
    </row>
    <row r="6" spans="1:3" s="19" customFormat="1" ht="30" customHeight="1" x14ac:dyDescent="0.35">
      <c r="A6" s="14" t="s">
        <v>23</v>
      </c>
      <c r="B6" s="20" t="s">
        <v>173</v>
      </c>
      <c r="C6" s="14"/>
    </row>
    <row r="7" spans="1:3" s="19" customFormat="1" x14ac:dyDescent="0.35">
      <c r="A7" s="14" t="s">
        <v>179</v>
      </c>
      <c r="B7" s="14" t="s">
        <v>180</v>
      </c>
      <c r="C7" s="14"/>
    </row>
    <row r="8" spans="1:3" s="19" customFormat="1" ht="31" x14ac:dyDescent="0.35">
      <c r="A8" s="14" t="s">
        <v>182</v>
      </c>
      <c r="B8" s="14" t="s">
        <v>183</v>
      </c>
      <c r="C8" s="14"/>
    </row>
    <row r="9" spans="1:3" s="19" customFormat="1" x14ac:dyDescent="0.35">
      <c r="A9" s="14" t="s">
        <v>188</v>
      </c>
      <c r="B9" s="14" t="s">
        <v>189</v>
      </c>
    </row>
    <row r="10" spans="1:3" s="19" customFormat="1" x14ac:dyDescent="0.35">
      <c r="A10" s="14"/>
      <c r="B10" s="14"/>
    </row>
    <row r="11" spans="1:3" s="19" customFormat="1" x14ac:dyDescent="0.35">
      <c r="A11" s="14"/>
      <c r="B11" s="14"/>
    </row>
    <row r="12" spans="1:3" s="19" customFormat="1" x14ac:dyDescent="0.35">
      <c r="A12" s="14"/>
      <c r="B12" s="21"/>
    </row>
    <row r="13" spans="1:3" s="19" customFormat="1" x14ac:dyDescent="0.35">
      <c r="A13" s="14"/>
      <c r="B13" s="14"/>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0607-9817-413E-B0AB-4A7C3CA0FD1B}">
  <dimension ref="A1:I26"/>
  <sheetViews>
    <sheetView zoomScaleNormal="100" workbookViewId="0">
      <selection activeCell="C37" sqref="C37"/>
    </sheetView>
  </sheetViews>
  <sheetFormatPr defaultRowHeight="14.5" x14ac:dyDescent="0.35"/>
  <cols>
    <col min="1" max="1" width="33" customWidth="1"/>
    <col min="2" max="2" width="39.54296875" customWidth="1"/>
    <col min="3" max="4" width="16.81640625" customWidth="1"/>
  </cols>
  <sheetData>
    <row r="1" spans="1:9" s="19" customFormat="1" ht="25" customHeight="1" x14ac:dyDescent="0.35">
      <c r="A1" s="22" t="s">
        <v>112</v>
      </c>
      <c r="B1" s="16"/>
      <c r="C1" s="16"/>
      <c r="D1" s="16"/>
      <c r="E1" s="16"/>
      <c r="F1" s="16"/>
      <c r="G1" s="16"/>
      <c r="H1" s="16"/>
      <c r="I1" s="21"/>
    </row>
    <row r="2" spans="1:9" s="19" customFormat="1" ht="25" customHeight="1" x14ac:dyDescent="0.35">
      <c r="A2" s="23" t="s">
        <v>113</v>
      </c>
      <c r="B2" s="16"/>
      <c r="C2" s="16"/>
      <c r="D2" s="16"/>
      <c r="E2" s="16"/>
      <c r="F2" s="16"/>
      <c r="G2" s="16"/>
      <c r="H2" s="16"/>
      <c r="I2" s="21"/>
    </row>
    <row r="3" spans="1:9" s="12" customFormat="1" ht="25" customHeight="1" x14ac:dyDescent="0.35">
      <c r="A3" s="24" t="s">
        <v>24</v>
      </c>
      <c r="H3" s="16"/>
    </row>
    <row r="4" spans="1:9" s="45" customFormat="1" ht="46.5" x14ac:dyDescent="0.35">
      <c r="A4" s="39" t="s">
        <v>30</v>
      </c>
      <c r="B4" s="39" t="s">
        <v>31</v>
      </c>
      <c r="C4" s="40" t="s">
        <v>197</v>
      </c>
      <c r="D4" s="40" t="s">
        <v>32</v>
      </c>
      <c r="E4" s="44"/>
      <c r="F4" s="44"/>
      <c r="H4" s="16"/>
    </row>
    <row r="5" spans="1:9" s="12" customFormat="1" ht="15.5" x14ac:dyDescent="0.35">
      <c r="A5" s="38" t="s">
        <v>33</v>
      </c>
      <c r="B5" s="42" t="s">
        <v>35</v>
      </c>
      <c r="C5" s="43">
        <v>0</v>
      </c>
      <c r="D5" s="43">
        <v>7</v>
      </c>
      <c r="E5" s="30"/>
      <c r="F5" s="30"/>
    </row>
    <row r="6" spans="1:9" s="12" customFormat="1" ht="15.5" x14ac:dyDescent="0.35">
      <c r="A6" s="38" t="s">
        <v>33</v>
      </c>
      <c r="B6" s="38" t="s">
        <v>184</v>
      </c>
      <c r="C6" s="43">
        <v>36</v>
      </c>
      <c r="D6" s="43">
        <v>36</v>
      </c>
      <c r="E6" s="30"/>
      <c r="F6" s="30"/>
    </row>
    <row r="7" spans="1:9" s="12" customFormat="1" ht="15.5" x14ac:dyDescent="0.35">
      <c r="A7" s="38" t="s">
        <v>33</v>
      </c>
      <c r="B7" s="42" t="s">
        <v>185</v>
      </c>
      <c r="C7" s="43">
        <v>84</v>
      </c>
      <c r="D7" s="43">
        <v>78</v>
      </c>
      <c r="E7" s="30"/>
      <c r="F7" s="30"/>
    </row>
    <row r="8" spans="1:9" s="12" customFormat="1" ht="15.5" x14ac:dyDescent="0.35">
      <c r="A8" s="41" t="s">
        <v>33</v>
      </c>
      <c r="B8" s="41" t="s">
        <v>36</v>
      </c>
      <c r="C8" s="40">
        <v>120</v>
      </c>
      <c r="D8" s="40">
        <v>121</v>
      </c>
      <c r="E8" s="30"/>
      <c r="F8" s="30"/>
    </row>
    <row r="9" spans="1:9" s="12" customFormat="1" ht="15.5" x14ac:dyDescent="0.35">
      <c r="A9" s="38" t="s">
        <v>37</v>
      </c>
      <c r="B9" s="38" t="s">
        <v>34</v>
      </c>
      <c r="C9" s="43">
        <v>59</v>
      </c>
      <c r="D9" s="43">
        <v>50</v>
      </c>
      <c r="E9" s="30"/>
      <c r="F9" s="30"/>
    </row>
    <row r="10" spans="1:9" s="29" customFormat="1" ht="15.5" x14ac:dyDescent="0.35">
      <c r="A10" s="38" t="s">
        <v>37</v>
      </c>
      <c r="B10" s="38" t="s">
        <v>38</v>
      </c>
      <c r="C10" s="43">
        <v>0</v>
      </c>
      <c r="D10" s="43">
        <v>3</v>
      </c>
      <c r="E10" s="31"/>
      <c r="F10" s="31"/>
    </row>
    <row r="11" spans="1:9" s="12" customFormat="1" ht="15.5" x14ac:dyDescent="0.35">
      <c r="A11" s="38" t="s">
        <v>37</v>
      </c>
      <c r="B11" s="38" t="s">
        <v>198</v>
      </c>
      <c r="C11" s="43">
        <v>0</v>
      </c>
      <c r="D11" s="43">
        <v>1</v>
      </c>
      <c r="E11" s="30"/>
      <c r="F11" s="30"/>
    </row>
    <row r="12" spans="1:9" s="12" customFormat="1" ht="15.5" x14ac:dyDescent="0.35">
      <c r="A12" s="38" t="s">
        <v>37</v>
      </c>
      <c r="B12" s="38" t="s">
        <v>39</v>
      </c>
      <c r="C12" s="43">
        <v>36</v>
      </c>
      <c r="D12" s="43">
        <v>36</v>
      </c>
      <c r="E12" s="30" t="s">
        <v>186</v>
      </c>
      <c r="F12" s="30"/>
    </row>
    <row r="13" spans="1:9" s="12" customFormat="1" ht="15.5" x14ac:dyDescent="0.35">
      <c r="A13" s="38" t="s">
        <v>37</v>
      </c>
      <c r="B13" s="38" t="s">
        <v>40</v>
      </c>
      <c r="C13" s="43">
        <v>102</v>
      </c>
      <c r="D13" s="43">
        <v>94</v>
      </c>
      <c r="E13" s="30"/>
      <c r="F13" s="30"/>
    </row>
    <row r="14" spans="1:9" s="12" customFormat="1" ht="15.5" x14ac:dyDescent="0.35">
      <c r="A14" s="38" t="s">
        <v>37</v>
      </c>
      <c r="B14" s="38" t="s">
        <v>41</v>
      </c>
      <c r="C14" s="43">
        <v>27</v>
      </c>
      <c r="D14" s="43">
        <v>25</v>
      </c>
      <c r="E14" s="30"/>
      <c r="F14" s="30"/>
    </row>
    <row r="15" spans="1:9" s="12" customFormat="1" ht="15.5" x14ac:dyDescent="0.35">
      <c r="A15" s="38" t="s">
        <v>37</v>
      </c>
      <c r="B15" s="38" t="s">
        <v>42</v>
      </c>
      <c r="C15" s="43">
        <v>12</v>
      </c>
      <c r="D15" s="43">
        <v>9</v>
      </c>
      <c r="E15" s="30"/>
      <c r="F15" s="30"/>
    </row>
    <row r="16" spans="1:9" s="12" customFormat="1" ht="15.5" x14ac:dyDescent="0.35">
      <c r="A16" s="41" t="s">
        <v>37</v>
      </c>
      <c r="B16" s="41" t="s">
        <v>36</v>
      </c>
      <c r="C16" s="40">
        <v>236</v>
      </c>
      <c r="D16" s="40">
        <v>218</v>
      </c>
    </row>
    <row r="17" spans="1:4" s="12" customFormat="1" ht="15.5" x14ac:dyDescent="0.35">
      <c r="A17" s="38" t="s">
        <v>43</v>
      </c>
      <c r="B17" s="38" t="s">
        <v>44</v>
      </c>
      <c r="C17" s="43">
        <v>72</v>
      </c>
      <c r="D17" s="43">
        <v>71</v>
      </c>
    </row>
    <row r="18" spans="1:4" s="12" customFormat="1" ht="15.5" x14ac:dyDescent="0.35">
      <c r="A18" s="38" t="s">
        <v>43</v>
      </c>
      <c r="B18" s="38" t="s">
        <v>45</v>
      </c>
      <c r="C18" s="43">
        <v>72</v>
      </c>
      <c r="D18" s="43">
        <v>64</v>
      </c>
    </row>
    <row r="19" spans="1:4" s="29" customFormat="1" ht="15.5" x14ac:dyDescent="0.35">
      <c r="A19" s="41" t="s">
        <v>43</v>
      </c>
      <c r="B19" s="41" t="s">
        <v>36</v>
      </c>
      <c r="C19" s="40">
        <v>144</v>
      </c>
      <c r="D19" s="40">
        <v>135</v>
      </c>
    </row>
    <row r="20" spans="1:4" s="12" customFormat="1" ht="15.5" x14ac:dyDescent="0.35">
      <c r="A20" s="41" t="s">
        <v>46</v>
      </c>
      <c r="B20" s="41"/>
      <c r="C20" s="40">
        <v>500</v>
      </c>
      <c r="D20" s="40">
        <v>474</v>
      </c>
    </row>
    <row r="21" spans="1:4" s="12" customFormat="1" ht="15.5" x14ac:dyDescent="0.35"/>
    <row r="22" spans="1:4" s="12" customFormat="1" ht="15.5" x14ac:dyDescent="0.35"/>
    <row r="23" spans="1:4" s="29" customFormat="1" ht="15.5" x14ac:dyDescent="0.35">
      <c r="A23"/>
      <c r="B23"/>
      <c r="C23"/>
      <c r="D23"/>
    </row>
    <row r="24" spans="1:4" s="12" customFormat="1" ht="15.5" x14ac:dyDescent="0.35">
      <c r="A24"/>
      <c r="B24"/>
      <c r="C24"/>
      <c r="D24"/>
    </row>
    <row r="25" spans="1:4" s="12" customFormat="1" ht="15.5" x14ac:dyDescent="0.35">
      <c r="A25"/>
      <c r="B25"/>
      <c r="C25"/>
      <c r="D25"/>
    </row>
    <row r="26" spans="1:4" s="12" customFormat="1" ht="15.5" x14ac:dyDescent="0.35">
      <c r="A26"/>
      <c r="B26"/>
      <c r="C26"/>
      <c r="D26"/>
    </row>
  </sheetData>
  <hyperlinks>
    <hyperlink ref="A3" location="Contents!A1" display="Return to table of contents" xr:uid="{54A4E830-47C7-4BAE-89CA-A6A5B71B29E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E5D23-887A-4A4D-961C-3B4E3736555A}">
  <dimension ref="A1:J10"/>
  <sheetViews>
    <sheetView zoomScaleNormal="100" workbookViewId="0">
      <selection activeCell="C37" sqref="C37"/>
    </sheetView>
  </sheetViews>
  <sheetFormatPr defaultRowHeight="14.5" x14ac:dyDescent="0.35"/>
  <cols>
    <col min="1" max="1" width="19.1796875" customWidth="1"/>
    <col min="2" max="2" width="13.7265625" customWidth="1"/>
    <col min="3" max="5" width="12" customWidth="1"/>
  </cols>
  <sheetData>
    <row r="1" spans="1:10" s="19" customFormat="1" ht="25" customHeight="1" x14ac:dyDescent="0.35">
      <c r="A1" s="22" t="s">
        <v>145</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s="12" customFormat="1" ht="25" customHeight="1" x14ac:dyDescent="0.35">
      <c r="A3" s="24" t="s">
        <v>24</v>
      </c>
    </row>
    <row r="4" spans="1:10" s="12" customFormat="1" ht="15.5" x14ac:dyDescent="0.35">
      <c r="A4" s="50" t="s">
        <v>30</v>
      </c>
      <c r="B4" s="51" t="s">
        <v>46</v>
      </c>
      <c r="C4" s="51" t="s">
        <v>47</v>
      </c>
      <c r="D4" s="51" t="s">
        <v>48</v>
      </c>
      <c r="E4" s="28" t="s">
        <v>49</v>
      </c>
    </row>
    <row r="5" spans="1:10" s="12" customFormat="1" ht="15.5" x14ac:dyDescent="0.35">
      <c r="A5" s="34" t="s">
        <v>33</v>
      </c>
      <c r="B5" s="35">
        <v>121</v>
      </c>
      <c r="C5" s="35">
        <v>118</v>
      </c>
      <c r="D5" s="35">
        <v>3</v>
      </c>
      <c r="E5" s="52">
        <v>2.4793388429752067E-2</v>
      </c>
    </row>
    <row r="6" spans="1:10" s="12" customFormat="1" ht="15.5" x14ac:dyDescent="0.35">
      <c r="A6" s="34" t="s">
        <v>37</v>
      </c>
      <c r="B6" s="35">
        <v>218</v>
      </c>
      <c r="C6" s="35">
        <v>215</v>
      </c>
      <c r="D6" s="35">
        <v>3</v>
      </c>
      <c r="E6" s="52">
        <v>1.3761467889908258E-2</v>
      </c>
    </row>
    <row r="7" spans="1:10" s="12" customFormat="1" ht="15.5" x14ac:dyDescent="0.35">
      <c r="A7" s="34" t="s">
        <v>43</v>
      </c>
      <c r="B7" s="35">
        <v>135</v>
      </c>
      <c r="C7" s="35">
        <v>131</v>
      </c>
      <c r="D7" s="35">
        <v>4</v>
      </c>
      <c r="E7" s="52">
        <v>2.9629629629629631E-2</v>
      </c>
    </row>
    <row r="8" spans="1:10" s="12" customFormat="1" ht="15.5" x14ac:dyDescent="0.35">
      <c r="A8" s="50" t="s">
        <v>25</v>
      </c>
      <c r="B8" s="28">
        <v>474</v>
      </c>
      <c r="C8" s="28">
        <v>464</v>
      </c>
      <c r="D8" s="28">
        <v>10</v>
      </c>
      <c r="E8" s="53">
        <v>2.1097046413502109E-2</v>
      </c>
    </row>
    <row r="9" spans="1:10" s="12" customFormat="1" ht="15.5" x14ac:dyDescent="0.35"/>
    <row r="10" spans="1:10" s="12" customFormat="1" ht="15.5" x14ac:dyDescent="0.35"/>
  </sheetData>
  <hyperlinks>
    <hyperlink ref="A3" location="Contents!A1" display="Return to table of contents" xr:uid="{B22761BE-B386-4540-9835-ED10CB74A812}"/>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7DC0-701C-4A10-9004-8F879F5A0E48}">
  <dimension ref="A1:J17"/>
  <sheetViews>
    <sheetView workbookViewId="0">
      <selection activeCell="C37" sqref="C37"/>
    </sheetView>
  </sheetViews>
  <sheetFormatPr defaultRowHeight="14.5" x14ac:dyDescent="0.35"/>
  <cols>
    <col min="1" max="1" width="23.26953125" customWidth="1"/>
    <col min="2" max="2" width="15.26953125" customWidth="1"/>
    <col min="3" max="3" width="13.54296875" customWidth="1"/>
  </cols>
  <sheetData>
    <row r="1" spans="1:10" s="19" customFormat="1" ht="25" customHeight="1" x14ac:dyDescent="0.35">
      <c r="A1" s="22" t="s">
        <v>150</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s="12" customFormat="1" ht="25" customHeight="1" x14ac:dyDescent="0.35">
      <c r="A3" s="24" t="s">
        <v>24</v>
      </c>
    </row>
    <row r="4" spans="1:10" s="12" customFormat="1" ht="15.5" x14ac:dyDescent="0.35">
      <c r="A4" s="50" t="s">
        <v>31</v>
      </c>
      <c r="B4" s="28" t="s">
        <v>50</v>
      </c>
      <c r="C4" s="28" t="s">
        <v>51</v>
      </c>
      <c r="D4" s="35"/>
    </row>
    <row r="5" spans="1:10" s="12" customFormat="1" ht="15.5" x14ac:dyDescent="0.35">
      <c r="A5" s="12" t="s">
        <v>217</v>
      </c>
      <c r="B5" s="12">
        <v>1</v>
      </c>
      <c r="C5" s="52">
        <v>0.1</v>
      </c>
    </row>
    <row r="6" spans="1:10" s="12" customFormat="1" ht="15.5" x14ac:dyDescent="0.35">
      <c r="A6" s="12" t="s">
        <v>39</v>
      </c>
      <c r="B6" s="12">
        <v>1</v>
      </c>
      <c r="C6" s="52">
        <v>0.1</v>
      </c>
    </row>
    <row r="7" spans="1:10" s="12" customFormat="1" ht="15.5" x14ac:dyDescent="0.35">
      <c r="A7" s="12" t="s">
        <v>44</v>
      </c>
      <c r="B7" s="12">
        <v>2</v>
      </c>
      <c r="C7" s="52">
        <v>0.2</v>
      </c>
    </row>
    <row r="8" spans="1:10" s="12" customFormat="1" ht="15.5" x14ac:dyDescent="0.35">
      <c r="A8" s="12" t="s">
        <v>45</v>
      </c>
      <c r="B8" s="12">
        <v>2</v>
      </c>
      <c r="C8" s="52">
        <v>0.2</v>
      </c>
    </row>
    <row r="9" spans="1:10" s="12" customFormat="1" ht="15.5" x14ac:dyDescent="0.35">
      <c r="A9" s="12" t="s">
        <v>52</v>
      </c>
      <c r="B9" s="12">
        <v>1</v>
      </c>
      <c r="C9" s="52">
        <v>0.1</v>
      </c>
    </row>
    <row r="10" spans="1:10" s="12" customFormat="1" ht="15.5" x14ac:dyDescent="0.35">
      <c r="A10" s="12" t="s">
        <v>184</v>
      </c>
      <c r="B10" s="12">
        <v>2</v>
      </c>
      <c r="C10" s="52">
        <v>0.2</v>
      </c>
    </row>
    <row r="11" spans="1:10" s="12" customFormat="1" ht="15.5" x14ac:dyDescent="0.35">
      <c r="A11" s="12" t="s">
        <v>185</v>
      </c>
      <c r="B11" s="12">
        <v>1</v>
      </c>
      <c r="C11" s="52">
        <v>0.1</v>
      </c>
    </row>
    <row r="12" spans="1:10" s="12" customFormat="1" ht="15.5" x14ac:dyDescent="0.35">
      <c r="A12" s="29" t="s">
        <v>25</v>
      </c>
      <c r="B12" s="29">
        <v>10</v>
      </c>
      <c r="C12" s="31">
        <v>1</v>
      </c>
    </row>
    <row r="13" spans="1:10" s="12" customFormat="1" ht="15.5" x14ac:dyDescent="0.35"/>
    <row r="14" spans="1:10" s="12" customFormat="1" ht="15.5" x14ac:dyDescent="0.35"/>
    <row r="15" spans="1:10" s="12" customFormat="1" ht="15.5" x14ac:dyDescent="0.35"/>
    <row r="16" spans="1:10" s="12" customFormat="1" ht="15.5" x14ac:dyDescent="0.35"/>
    <row r="17" s="12" customFormat="1" ht="15.5" x14ac:dyDescent="0.35"/>
  </sheetData>
  <hyperlinks>
    <hyperlink ref="A3" location="Contents!A1" display="Return to table of contents" xr:uid="{CE0C6B49-254F-4E1A-8AC7-A58472333B3E}"/>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CC64-783F-4E9E-99CD-562B39DFEE2D}">
  <dimension ref="A1:J17"/>
  <sheetViews>
    <sheetView workbookViewId="0">
      <selection activeCell="C37" sqref="C37"/>
    </sheetView>
  </sheetViews>
  <sheetFormatPr defaultRowHeight="14.5" x14ac:dyDescent="0.35"/>
  <cols>
    <col min="1" max="1" width="27.81640625" customWidth="1"/>
    <col min="2" max="2" width="13.54296875" customWidth="1"/>
    <col min="3" max="3" width="12.26953125" customWidth="1"/>
  </cols>
  <sheetData>
    <row r="1" spans="1:10" s="19" customFormat="1" ht="25" customHeight="1" x14ac:dyDescent="0.35">
      <c r="A1" s="22" t="s">
        <v>151</v>
      </c>
      <c r="B1" s="16"/>
      <c r="C1" s="16"/>
      <c r="D1" s="16"/>
      <c r="E1" s="16"/>
      <c r="F1" s="16"/>
      <c r="G1" s="16"/>
      <c r="H1" s="16"/>
      <c r="I1" s="16"/>
      <c r="J1" s="21"/>
    </row>
    <row r="2" spans="1:10" s="19" customFormat="1" ht="25" customHeight="1" x14ac:dyDescent="0.35">
      <c r="A2" s="23" t="s">
        <v>175</v>
      </c>
      <c r="B2" s="16"/>
      <c r="C2" s="16"/>
      <c r="D2" s="16"/>
      <c r="E2" s="16"/>
      <c r="F2" s="16"/>
      <c r="G2" s="16"/>
      <c r="H2" s="16"/>
      <c r="I2" s="16"/>
      <c r="J2" s="21"/>
    </row>
    <row r="3" spans="1:10" s="12" customFormat="1" ht="25" customHeight="1" x14ac:dyDescent="0.35">
      <c r="A3" s="24" t="s">
        <v>24</v>
      </c>
    </row>
    <row r="4" spans="1:10" ht="15.5" x14ac:dyDescent="0.35">
      <c r="A4" s="29" t="s">
        <v>31</v>
      </c>
      <c r="B4" s="28" t="s">
        <v>54</v>
      </c>
      <c r="C4" s="28" t="s">
        <v>51</v>
      </c>
    </row>
    <row r="5" spans="1:10" ht="15.5" x14ac:dyDescent="0.35">
      <c r="A5" s="12" t="s">
        <v>34</v>
      </c>
      <c r="B5" s="12">
        <v>50</v>
      </c>
      <c r="C5" s="54">
        <v>0.10775862068965517</v>
      </c>
    </row>
    <row r="6" spans="1:10" ht="15.5" x14ac:dyDescent="0.35">
      <c r="A6" s="38" t="s">
        <v>38</v>
      </c>
      <c r="B6" s="12">
        <v>2</v>
      </c>
      <c r="C6" s="54">
        <v>4.3103448275862068E-3</v>
      </c>
    </row>
    <row r="7" spans="1:10" ht="15.5" x14ac:dyDescent="0.35">
      <c r="A7" s="38" t="s">
        <v>198</v>
      </c>
      <c r="B7" s="12">
        <v>1</v>
      </c>
      <c r="C7" s="54">
        <v>2.1551724137931034E-3</v>
      </c>
    </row>
    <row r="8" spans="1:10" ht="15.5" x14ac:dyDescent="0.35">
      <c r="A8" s="12" t="s">
        <v>39</v>
      </c>
      <c r="B8" s="12">
        <v>35</v>
      </c>
      <c r="C8" s="54">
        <v>7.5431034482758619E-2</v>
      </c>
    </row>
    <row r="9" spans="1:10" ht="15.5" x14ac:dyDescent="0.35">
      <c r="A9" s="12" t="s">
        <v>35</v>
      </c>
      <c r="B9" s="12">
        <v>7</v>
      </c>
      <c r="C9" s="54">
        <v>1.5086206896551725E-2</v>
      </c>
    </row>
    <row r="10" spans="1:10" ht="15.5" x14ac:dyDescent="0.35">
      <c r="A10" s="12" t="s">
        <v>44</v>
      </c>
      <c r="B10" s="12">
        <v>69</v>
      </c>
      <c r="C10" s="54">
        <v>0.14870689655172414</v>
      </c>
    </row>
    <row r="11" spans="1:10" ht="15.5" x14ac:dyDescent="0.35">
      <c r="A11" s="12" t="s">
        <v>45</v>
      </c>
      <c r="B11" s="12">
        <v>62</v>
      </c>
      <c r="C11" s="54">
        <v>0.1336206896551724</v>
      </c>
    </row>
    <row r="12" spans="1:10" ht="15.5" x14ac:dyDescent="0.35">
      <c r="A12" s="12" t="s">
        <v>52</v>
      </c>
      <c r="B12" s="12">
        <v>93</v>
      </c>
      <c r="C12" s="54">
        <v>0.20043103448275862</v>
      </c>
    </row>
    <row r="13" spans="1:10" ht="15.5" x14ac:dyDescent="0.35">
      <c r="A13" s="12" t="s">
        <v>41</v>
      </c>
      <c r="B13" s="12">
        <v>25</v>
      </c>
      <c r="C13" s="54">
        <v>5.3879310344827583E-2</v>
      </c>
    </row>
    <row r="14" spans="1:10" ht="15.5" x14ac:dyDescent="0.35">
      <c r="A14" s="12" t="s">
        <v>42</v>
      </c>
      <c r="B14" s="12">
        <v>9</v>
      </c>
      <c r="C14" s="54">
        <v>1.9396551724137932E-2</v>
      </c>
    </row>
    <row r="15" spans="1:10" ht="15.5" x14ac:dyDescent="0.35">
      <c r="A15" s="12" t="s">
        <v>184</v>
      </c>
      <c r="B15" s="12">
        <v>34</v>
      </c>
      <c r="C15" s="54">
        <v>7.3275862068965511E-2</v>
      </c>
    </row>
    <row r="16" spans="1:10" ht="15.5" x14ac:dyDescent="0.35">
      <c r="A16" s="12" t="s">
        <v>185</v>
      </c>
      <c r="B16" s="12">
        <v>77</v>
      </c>
      <c r="C16" s="54">
        <v>0.16594827586206898</v>
      </c>
    </row>
    <row r="17" spans="1:3" ht="15.5" x14ac:dyDescent="0.35">
      <c r="A17" s="29" t="s">
        <v>25</v>
      </c>
      <c r="B17" s="29">
        <v>464</v>
      </c>
      <c r="C17" s="55">
        <v>1</v>
      </c>
    </row>
  </sheetData>
  <hyperlinks>
    <hyperlink ref="A3" location="Contents!A1" display="Return to table of contents" xr:uid="{08534BE8-3ACE-4222-B8D8-140E7682EB13}"/>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873E-26D2-4EB7-BB84-199D7F1DDDF6}">
  <dimension ref="A1:J19"/>
  <sheetViews>
    <sheetView workbookViewId="0">
      <selection activeCell="C37" sqref="C37"/>
    </sheetView>
  </sheetViews>
  <sheetFormatPr defaultColWidth="9.1796875" defaultRowHeight="15.5" x14ac:dyDescent="0.35"/>
  <cols>
    <col min="1" max="1" width="35.1796875" style="12" customWidth="1"/>
    <col min="2" max="2" width="11.26953125" style="12" customWidth="1"/>
    <col min="3" max="16384" width="9.1796875" style="12"/>
  </cols>
  <sheetData>
    <row r="1" spans="1:10" s="19" customFormat="1" ht="25" customHeight="1" x14ac:dyDescent="0.35">
      <c r="A1" s="22" t="s">
        <v>60</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ht="25" customHeight="1" x14ac:dyDescent="0.35">
      <c r="A3" s="24" t="s">
        <v>24</v>
      </c>
    </row>
    <row r="4" spans="1:10" ht="23.25" customHeight="1" x14ac:dyDescent="0.35">
      <c r="A4" s="29" t="s">
        <v>55</v>
      </c>
      <c r="B4" s="28" t="s">
        <v>25</v>
      </c>
    </row>
    <row r="5" spans="1:10" x14ac:dyDescent="0.35">
      <c r="A5" s="12" t="s">
        <v>59</v>
      </c>
      <c r="B5" s="12">
        <v>23</v>
      </c>
      <c r="G5" s="74"/>
      <c r="H5" s="74"/>
    </row>
    <row r="6" spans="1:10" x14ac:dyDescent="0.35">
      <c r="A6" s="72" t="s">
        <v>58</v>
      </c>
      <c r="B6" s="12">
        <v>13</v>
      </c>
      <c r="G6" s="74"/>
      <c r="H6" s="74"/>
    </row>
    <row r="7" spans="1:10" x14ac:dyDescent="0.35">
      <c r="A7" s="12" t="s">
        <v>193</v>
      </c>
      <c r="B7" s="12">
        <v>6</v>
      </c>
      <c r="G7" s="74"/>
      <c r="H7" s="74"/>
    </row>
    <row r="8" spans="1:10" x14ac:dyDescent="0.35">
      <c r="A8" s="12" t="s">
        <v>57</v>
      </c>
      <c r="B8" s="12">
        <v>6</v>
      </c>
      <c r="G8" s="74"/>
      <c r="H8" s="74"/>
    </row>
    <row r="9" spans="1:10" x14ac:dyDescent="0.35">
      <c r="A9" s="12" t="s">
        <v>195</v>
      </c>
      <c r="B9" s="12">
        <v>6</v>
      </c>
      <c r="G9" s="74"/>
      <c r="H9" s="74"/>
    </row>
    <row r="10" spans="1:10" x14ac:dyDescent="0.35">
      <c r="A10" s="12" t="s">
        <v>207</v>
      </c>
      <c r="B10" s="12">
        <v>4</v>
      </c>
      <c r="G10" s="74"/>
      <c r="H10" s="74"/>
    </row>
    <row r="11" spans="1:10" x14ac:dyDescent="0.35">
      <c r="A11" s="12" t="s">
        <v>192</v>
      </c>
      <c r="B11" s="12">
        <v>3</v>
      </c>
      <c r="G11" s="74"/>
      <c r="H11" s="74"/>
    </row>
    <row r="12" spans="1:10" x14ac:dyDescent="0.35">
      <c r="A12" s="12" t="s">
        <v>196</v>
      </c>
      <c r="B12" s="12">
        <v>3</v>
      </c>
      <c r="G12" s="74"/>
      <c r="H12" s="74"/>
    </row>
    <row r="13" spans="1:10" x14ac:dyDescent="0.35">
      <c r="A13" s="12" t="s">
        <v>209</v>
      </c>
      <c r="B13" s="35">
        <v>2</v>
      </c>
      <c r="G13" s="74"/>
      <c r="H13" s="74"/>
    </row>
    <row r="14" spans="1:10" x14ac:dyDescent="0.35">
      <c r="A14" s="12" t="s">
        <v>208</v>
      </c>
      <c r="B14" s="12">
        <v>2</v>
      </c>
      <c r="G14" s="74"/>
      <c r="H14" s="74"/>
    </row>
    <row r="15" spans="1:10" x14ac:dyDescent="0.35">
      <c r="A15" s="12" t="s">
        <v>56</v>
      </c>
      <c r="B15" s="12">
        <v>1</v>
      </c>
    </row>
    <row r="16" spans="1:10" x14ac:dyDescent="0.35">
      <c r="A16" s="12" t="s">
        <v>194</v>
      </c>
      <c r="B16" s="35">
        <v>1</v>
      </c>
    </row>
    <row r="17" spans="1:2" x14ac:dyDescent="0.35">
      <c r="A17" s="12" t="s">
        <v>221</v>
      </c>
      <c r="B17" s="35">
        <v>1</v>
      </c>
    </row>
    <row r="18" spans="1:2" x14ac:dyDescent="0.35">
      <c r="A18" s="12" t="s">
        <v>218</v>
      </c>
      <c r="B18" s="35">
        <v>1</v>
      </c>
    </row>
    <row r="19" spans="1:2" x14ac:dyDescent="0.35">
      <c r="A19" s="29" t="s">
        <v>25</v>
      </c>
      <c r="B19" s="28">
        <v>72</v>
      </c>
    </row>
  </sheetData>
  <hyperlinks>
    <hyperlink ref="A3" location="Contents!A1" display="Return to table of contents" xr:uid="{59F042E7-7787-4697-9676-78B26ADBFBEB}"/>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B4AD-42F2-4627-B62D-D029BAF090E5}">
  <dimension ref="A1:J10"/>
  <sheetViews>
    <sheetView workbookViewId="0">
      <selection activeCell="C37" sqref="C37"/>
    </sheetView>
  </sheetViews>
  <sheetFormatPr defaultColWidth="9.1796875" defaultRowHeight="15.5" x14ac:dyDescent="0.35"/>
  <cols>
    <col min="1" max="1" width="35.26953125" style="12" customWidth="1"/>
    <col min="2" max="5" width="11.26953125" style="12" customWidth="1"/>
    <col min="6" max="16384" width="9.1796875" style="12"/>
  </cols>
  <sheetData>
    <row r="1" spans="1:10" s="19" customFormat="1" ht="25" customHeight="1" x14ac:dyDescent="0.35">
      <c r="A1" s="22" t="s">
        <v>66</v>
      </c>
      <c r="B1" s="16"/>
      <c r="C1" s="16"/>
      <c r="D1" s="16"/>
      <c r="E1" s="16"/>
      <c r="F1" s="16"/>
      <c r="G1" s="16"/>
      <c r="H1" s="16"/>
      <c r="I1" s="16"/>
      <c r="J1" s="21"/>
    </row>
    <row r="2" spans="1:10" s="19" customFormat="1" ht="25" customHeight="1" x14ac:dyDescent="0.35">
      <c r="A2" s="23" t="s">
        <v>18</v>
      </c>
      <c r="B2" s="16"/>
      <c r="C2" s="16"/>
      <c r="D2" s="16"/>
      <c r="E2" s="16"/>
      <c r="F2" s="16"/>
      <c r="G2" s="16"/>
      <c r="H2" s="16"/>
      <c r="I2" s="16"/>
      <c r="J2" s="21"/>
    </row>
    <row r="3" spans="1:10" ht="25" customHeight="1" x14ac:dyDescent="0.35">
      <c r="A3" s="24" t="s">
        <v>24</v>
      </c>
    </row>
    <row r="4" spans="1:10" ht="31" x14ac:dyDescent="0.35">
      <c r="A4" s="32" t="s">
        <v>61</v>
      </c>
      <c r="B4" s="33" t="s">
        <v>33</v>
      </c>
      <c r="C4" s="33" t="s">
        <v>37</v>
      </c>
      <c r="D4" s="33" t="s">
        <v>43</v>
      </c>
      <c r="E4" s="33" t="s">
        <v>25</v>
      </c>
    </row>
    <row r="5" spans="1:10" x14ac:dyDescent="0.35">
      <c r="A5" s="36" t="s">
        <v>62</v>
      </c>
      <c r="B5" s="37">
        <v>0</v>
      </c>
      <c r="C5" s="12">
        <v>1</v>
      </c>
      <c r="D5" s="37">
        <v>0</v>
      </c>
      <c r="E5" s="37">
        <f>SUM(Table6[[#This Row],[North-West]:[Tyrone-Fermanagh]])</f>
        <v>1</v>
      </c>
    </row>
    <row r="6" spans="1:10" x14ac:dyDescent="0.35">
      <c r="A6" s="36" t="s">
        <v>63</v>
      </c>
      <c r="B6" s="12">
        <v>5</v>
      </c>
      <c r="C6" s="12">
        <v>32</v>
      </c>
      <c r="D6" s="12">
        <v>6</v>
      </c>
      <c r="E6" s="37">
        <f>SUM(Table6[[#This Row],[North-West]:[Tyrone-Fermanagh]])</f>
        <v>43</v>
      </c>
    </row>
    <row r="7" spans="1:10" x14ac:dyDescent="0.35">
      <c r="A7" s="36" t="s">
        <v>64</v>
      </c>
      <c r="B7" s="37">
        <v>0</v>
      </c>
      <c r="C7" s="12">
        <v>3</v>
      </c>
      <c r="D7" s="12">
        <v>1</v>
      </c>
      <c r="E7" s="37">
        <f>SUM(Table6[[#This Row],[North-West]:[Tyrone-Fermanagh]])</f>
        <v>4</v>
      </c>
    </row>
    <row r="8" spans="1:10" x14ac:dyDescent="0.35">
      <c r="A8" s="12" t="s">
        <v>210</v>
      </c>
      <c r="B8" s="37">
        <v>0</v>
      </c>
      <c r="C8" s="12">
        <v>1</v>
      </c>
      <c r="D8" s="12">
        <v>1</v>
      </c>
      <c r="E8" s="37">
        <f>SUM(Table6[[#This Row],[North-West]:[Tyrone-Fermanagh]])</f>
        <v>2</v>
      </c>
    </row>
    <row r="9" spans="1:10" x14ac:dyDescent="0.35">
      <c r="A9" s="36" t="s">
        <v>65</v>
      </c>
      <c r="B9" s="12">
        <v>3</v>
      </c>
      <c r="C9" s="12">
        <v>3</v>
      </c>
      <c r="D9" s="37">
        <v>0</v>
      </c>
      <c r="E9" s="37">
        <f>SUM(Table6[[#This Row],[North-West]:[Tyrone-Fermanagh]])</f>
        <v>6</v>
      </c>
    </row>
    <row r="10" spans="1:10" ht="14.25" customHeight="1" x14ac:dyDescent="0.35">
      <c r="A10" s="32" t="s">
        <v>25</v>
      </c>
      <c r="B10" s="33">
        <v>8</v>
      </c>
      <c r="C10" s="33">
        <v>40</v>
      </c>
      <c r="D10" s="33">
        <v>8</v>
      </c>
      <c r="E10" s="33">
        <v>56</v>
      </c>
    </row>
  </sheetData>
  <hyperlinks>
    <hyperlink ref="A3" location="Contents!A1" display="Return to table of contents" xr:uid="{67216CB9-2C79-4D9C-B45D-4C693D12A462}"/>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Metadata</vt:lpstr>
      <vt:lpstr>Contents</vt:lpstr>
      <vt:lpstr>Notes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2024-05-30T10:28:17Z</dcterms:created>
  <dcterms:modified xsi:type="dcterms:W3CDTF">2025-08-11T20:32:04Z</dcterms:modified>
</cp:coreProperties>
</file>