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66925"/>
  <xr:revisionPtr revIDLastSave="0" documentId="13_ncr:1_{9B3B4C21-9E79-4A90-B965-FDE05AE1A53E}" xr6:coauthVersionLast="47" xr6:coauthVersionMax="47" xr10:uidLastSave="{00000000-0000-0000-0000-000000000000}"/>
  <bookViews>
    <workbookView xWindow="-28920" yWindow="-2055" windowWidth="29040" windowHeight="17520" tabRatio="748" xr2:uid="{554834DD-F508-4D80-A4AB-57DFF644924A}"/>
  </bookViews>
  <sheets>
    <sheet name="Metadata" sheetId="1" r:id="rId1"/>
    <sheet name="Contents" sheetId="2" r:id="rId2"/>
    <sheet name="Notes" sheetId="3" r:id="rId3"/>
    <sheet name="1" sheetId="4" r:id="rId4"/>
    <sheet name="2" sheetId="5" r:id="rId5"/>
    <sheet name="3" sheetId="6" r:id="rId6"/>
    <sheet name="4" sheetId="7" r:id="rId7"/>
    <sheet name="5" sheetId="8" r:id="rId8"/>
    <sheet name="6" sheetId="9" r:id="rId9"/>
    <sheet name="7" sheetId="10" r:id="rId10"/>
    <sheet name="8" sheetId="11" r:id="rId11"/>
    <sheet name="9" sheetId="12" r:id="rId12"/>
    <sheet name="10" sheetId="13" r:id="rId13"/>
    <sheet name="11" sheetId="14" r:id="rId14"/>
    <sheet name="12" sheetId="25" r:id="rId15"/>
    <sheet name="13" sheetId="26" r:id="rId16"/>
    <sheet name="14" sheetId="15" r:id="rId17"/>
    <sheet name="15" sheetId="16" r:id="rId18"/>
    <sheet name="16" sheetId="27" r:id="rId19"/>
    <sheet name="17" sheetId="17" r:id="rId20"/>
    <sheet name="18" sheetId="18" r:id="rId21"/>
    <sheet name="19" sheetId="19" r:id="rId22"/>
    <sheet name="20" sheetId="21" r:id="rId23"/>
    <sheet name="21" sheetId="22" r:id="rId24"/>
    <sheet name="22" sheetId="23" r:id="rId25"/>
    <sheet name="23" sheetId="24" r:id="rId2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18" l="1"/>
  <c r="D7" i="18"/>
  <c r="D6" i="18"/>
  <c r="D5" i="18"/>
  <c r="D30" i="25"/>
  <c r="C30" i="25"/>
  <c r="B30" i="25"/>
  <c r="E6" i="9"/>
  <c r="E7" i="9"/>
  <c r="E8" i="9"/>
  <c r="E9" i="9"/>
  <c r="E5" i="9"/>
  <c r="E6" i="12"/>
  <c r="E7" i="12"/>
  <c r="E8" i="12"/>
  <c r="E9" i="12"/>
  <c r="E10" i="12"/>
  <c r="E11" i="12"/>
  <c r="E5" i="12"/>
  <c r="E6" i="10"/>
  <c r="E7" i="10"/>
  <c r="E8" i="10"/>
  <c r="E9" i="10"/>
  <c r="E10" i="10"/>
  <c r="E11" i="10"/>
  <c r="E5" i="10"/>
</calcChain>
</file>

<file path=xl/sharedStrings.xml><?xml version="1.0" encoding="utf-8"?>
<sst xmlns="http://schemas.openxmlformats.org/spreadsheetml/2006/main" count="487" uniqueCount="223">
  <si>
    <t>Publication details</t>
  </si>
  <si>
    <t>National Statistics</t>
  </si>
  <si>
    <t>No</t>
  </si>
  <si>
    <t>Official Statistics</t>
  </si>
  <si>
    <t>Yes</t>
  </si>
  <si>
    <t>Official Statistics Theme: Crime, justice and law</t>
  </si>
  <si>
    <t>Data Subset: Policing</t>
  </si>
  <si>
    <t>Source: Northern Ireland Policing Board</t>
  </si>
  <si>
    <t>Contact details</t>
  </si>
  <si>
    <t>statistics@nipolicingboard.org.uk</t>
  </si>
  <si>
    <t>Data Sources</t>
  </si>
  <si>
    <t>Data Quality</t>
  </si>
  <si>
    <t>Code of Practice for Statistics:</t>
  </si>
  <si>
    <t>View the Code of Practice for Statistics.</t>
  </si>
  <si>
    <t>Further information</t>
  </si>
  <si>
    <t>https://www.nipolicingboard.org.uk/</t>
  </si>
  <si>
    <t>Metadata</t>
  </si>
  <si>
    <t>Notes</t>
  </si>
  <si>
    <t>This worksheet contains one table.</t>
  </si>
  <si>
    <t>Note number</t>
  </si>
  <si>
    <t>Note text</t>
  </si>
  <si>
    <t>Note 1</t>
  </si>
  <si>
    <t>Note 2</t>
  </si>
  <si>
    <t>Note 3</t>
  </si>
  <si>
    <t>Return to table of contents</t>
  </si>
  <si>
    <t>Total</t>
  </si>
  <si>
    <t xml:space="preserve">Independent custody visiting returns (CV2 and CV4), paper forms detailing visits made by ICVs, the outcome of visits and Police Service of Northern Ireland (PSNI) Area Commander comments. The system is designed to support the operational function of the Partnership Directorate. A by-product of the system is a variety of management information and official statistics sourced from them. </t>
  </si>
  <si>
    <t>Background</t>
  </si>
  <si>
    <t xml:space="preserve">The ICV Scheme is linked to the Police and Criminal Evidence Northern Ireland Order 1989 (PACE) and its revised codes of practice, 2007 edition and in particular Code C, which deals with the detention, treatment and questioning of persons by police officers. In addition, the scheme also has a statutory duty to visit people detained in custody under the Terrorism Act (2000) (TACT). This is governed by PACE (Northern Ireland) Code of Practice H (Code of Practice for the Detention, Treatment and Questioning of Persons under Section 41 and Schedule 8 of the Terrorism Act 2000). </t>
  </si>
  <si>
    <t xml:space="preserve">Although various validation exercises have been conducted to ensure data quality, the statistics contained in this publication nevertheless originate from administrative data sources and caution should therefore be exercised when making comparisons with previous years.  These data sources have different aims and objectives and are kept primarily for non-statistical purposes. </t>
  </si>
  <si>
    <t>Team</t>
  </si>
  <si>
    <t>Custody Suite</t>
  </si>
  <si>
    <t>Actual Number of Visits</t>
  </si>
  <si>
    <t>North-West</t>
  </si>
  <si>
    <t>Antrim</t>
  </si>
  <si>
    <t>Coleraine</t>
  </si>
  <si>
    <t>Sub-total</t>
  </si>
  <si>
    <t>South-East</t>
  </si>
  <si>
    <t>Antrim SCS Announced</t>
  </si>
  <si>
    <t>Banbridge</t>
  </si>
  <si>
    <t xml:space="preserve">Musgrave </t>
  </si>
  <si>
    <t>Musgrave SCS Announced</t>
  </si>
  <si>
    <t>Musgrave SCS Unannounced</t>
  </si>
  <si>
    <t>Tyrone-Fermanagh</t>
  </si>
  <si>
    <t>Dungannon</t>
  </si>
  <si>
    <t>Lurgan</t>
  </si>
  <si>
    <t>Total Visits</t>
  </si>
  <si>
    <t>Valid</t>
  </si>
  <si>
    <t>Invalid</t>
  </si>
  <si>
    <t>% Invalid</t>
  </si>
  <si>
    <t>Invalid Visits</t>
  </si>
  <si>
    <t>Percent</t>
  </si>
  <si>
    <t>Musgrave</t>
  </si>
  <si>
    <t xml:space="preserve">Invalid visits may be the result of ICVs unable to gain access to the custody suite because there were no staff available to allow entry, staff busy or under pressure, medical reasons or miscommunication between ICVs. </t>
  </si>
  <si>
    <t>Valid Visits</t>
  </si>
  <si>
    <t>Category</t>
  </si>
  <si>
    <t>Adequate bedding</t>
  </si>
  <si>
    <t>Adequate food and drink</t>
  </si>
  <si>
    <t>Informing somebody</t>
  </si>
  <si>
    <t>Medical attention</t>
  </si>
  <si>
    <t>Table 5 - Welfare matters raised by detainees</t>
  </si>
  <si>
    <t>Conditions</t>
  </si>
  <si>
    <t>Cleanliness</t>
  </si>
  <si>
    <t>Faulty Equipment and Maintenance</t>
  </si>
  <si>
    <t>Medical Rooms/Health Equipment</t>
  </si>
  <si>
    <t>Safety/Security Hazards</t>
  </si>
  <si>
    <t>Table 6 - Conditions of detention raised by detainees and ICVs</t>
  </si>
  <si>
    <t>Day</t>
  </si>
  <si>
    <t>Number of Visits</t>
  </si>
  <si>
    <t>Monday</t>
  </si>
  <si>
    <t>Tuesday</t>
  </si>
  <si>
    <t>Wednesday</t>
  </si>
  <si>
    <t>Thursday</t>
  </si>
  <si>
    <t>Friday</t>
  </si>
  <si>
    <t>Saturday</t>
  </si>
  <si>
    <t>Sunday</t>
  </si>
  <si>
    <t>2018-19</t>
  </si>
  <si>
    <t>2019-20</t>
  </si>
  <si>
    <t>2020-21</t>
  </si>
  <si>
    <t>2021-22</t>
  </si>
  <si>
    <t>2022-23</t>
  </si>
  <si>
    <t>Time</t>
  </si>
  <si>
    <t>Number of visits</t>
  </si>
  <si>
    <t>Midnight – 8.59am</t>
  </si>
  <si>
    <t>9.00am - 11.59am</t>
  </si>
  <si>
    <t>Midday – 2.59pm</t>
  </si>
  <si>
    <t>3.00pm – 5.59pm</t>
  </si>
  <si>
    <t>6.00pm – 8.59pm</t>
  </si>
  <si>
    <t>9.00pm – 11.59pm</t>
  </si>
  <si>
    <t>Not stated</t>
  </si>
  <si>
    <t>Adult Males</t>
  </si>
  <si>
    <t>Adult Females</t>
  </si>
  <si>
    <t>Juvenile Males</t>
  </si>
  <si>
    <t>Juvenile Females</t>
  </si>
  <si>
    <t>Males</t>
  </si>
  <si>
    <t>Females</t>
  </si>
  <si>
    <t>% Refusal Rate</t>
  </si>
  <si>
    <t>Detainees Selected for Interview</t>
  </si>
  <si>
    <t>Custody Records Checked</t>
  </si>
  <si>
    <t>% Checked</t>
  </si>
  <si>
    <t>Refused</t>
  </si>
  <si>
    <t>With Solicitor/Appropriate Adult/Health Care Professional</t>
  </si>
  <si>
    <t>Table 7 - Visits carried out by day of week by team</t>
  </si>
  <si>
    <t>Number</t>
  </si>
  <si>
    <t>2018-2019</t>
  </si>
  <si>
    <t>2020-2021</t>
  </si>
  <si>
    <t>2021-2022</t>
  </si>
  <si>
    <t>2022-2023</t>
  </si>
  <si>
    <t>Start Date</t>
  </si>
  <si>
    <t>Total Percent</t>
  </si>
  <si>
    <t>Reason</t>
  </si>
  <si>
    <t>Serious Crime Suite</t>
  </si>
  <si>
    <t>Table 1 - Guideline number and actual visits to custody suites made by ICVs</t>
  </si>
  <si>
    <t xml:space="preserve">This worksheet contains one table. </t>
  </si>
  <si>
    <t>Table 15 - Detainees visited by gender and custody suite</t>
  </si>
  <si>
    <t>Table 18 - Custody records checked</t>
  </si>
  <si>
    <t>Table 21 - Reasons for Serious Crime Suite (SCS) detainees not being seen</t>
  </si>
  <si>
    <t>Table 22 - Number of Custody Visitors by Team</t>
  </si>
  <si>
    <t>Table 1</t>
  </si>
  <si>
    <t>Table of contents</t>
  </si>
  <si>
    <t>Table 2</t>
  </si>
  <si>
    <t>Table 3</t>
  </si>
  <si>
    <t>Table 4</t>
  </si>
  <si>
    <t>Table 5</t>
  </si>
  <si>
    <t>Table 6</t>
  </si>
  <si>
    <t>Topic of each table</t>
  </si>
  <si>
    <t>Link to each worksheet</t>
  </si>
  <si>
    <t>Table 7</t>
  </si>
  <si>
    <t>Table 8</t>
  </si>
  <si>
    <t>Table 9</t>
  </si>
  <si>
    <t>Table 10</t>
  </si>
  <si>
    <t>Table 11</t>
  </si>
  <si>
    <t>Table 12</t>
  </si>
  <si>
    <t>Table 13</t>
  </si>
  <si>
    <t>Table 14</t>
  </si>
  <si>
    <t>Table 15</t>
  </si>
  <si>
    <t>Table 16</t>
  </si>
  <si>
    <t>Table 17</t>
  </si>
  <si>
    <t>Table 18</t>
  </si>
  <si>
    <t>Table 19</t>
  </si>
  <si>
    <t>Table 20</t>
  </si>
  <si>
    <t>Table 21</t>
  </si>
  <si>
    <t>Table 22</t>
  </si>
  <si>
    <t>Table 23</t>
  </si>
  <si>
    <t>Guideline number and actual visits to custody suites made by ICVs</t>
  </si>
  <si>
    <t>Table 2 - Total visits, valid visits and invalid visits [note 1]</t>
  </si>
  <si>
    <t>Total visits, valid visits and invalid visits</t>
  </si>
  <si>
    <t>Year</t>
  </si>
  <si>
    <t>Gender</t>
  </si>
  <si>
    <t>Invalid visits by custody suite</t>
  </si>
  <si>
    <t>Table 3: Invalid visits by custody suite [note 1]</t>
  </si>
  <si>
    <t>Table 4 - Valid visits by custody suite [note 1]</t>
  </si>
  <si>
    <t>Valid visits by custody suite</t>
  </si>
  <si>
    <t>Welfare matters raised by detainees</t>
  </si>
  <si>
    <t>Conditions of detention raised by detainees and ICVs</t>
  </si>
  <si>
    <t>Visits carried out by day of week by team</t>
  </si>
  <si>
    <t>Visits carried out by time of day by team</t>
  </si>
  <si>
    <t>Detainees selected for inteview by gender and custody suite</t>
  </si>
  <si>
    <t>Detainees selected for interview by gender</t>
  </si>
  <si>
    <t>Table 14 - Detainees visited by gender</t>
  </si>
  <si>
    <t>Detainees visited by gender</t>
  </si>
  <si>
    <t>Detainees selected for inteview by custody suite (percent)</t>
  </si>
  <si>
    <t>Detainees visited by gender and custody suite</t>
  </si>
  <si>
    <t>Table 16 - Detainees visited by custody suite (percent)</t>
  </si>
  <si>
    <t>Detainees visited by custody suite (percent)</t>
  </si>
  <si>
    <t>Custody records checked</t>
  </si>
  <si>
    <t>Delays to visits of more than 10 minutes – valid visits</t>
  </si>
  <si>
    <t>Reasons for Serious Crime Suite (SCS) detainees not being seen</t>
  </si>
  <si>
    <t>Number of Custody Visitors by Team</t>
  </si>
  <si>
    <t>Custody Visitors by Year of Appointment</t>
  </si>
  <si>
    <t>At least 10% of visits made by ICVs should be undertaken during unsociable hours (outside of 9am to 6pm).</t>
  </si>
  <si>
    <t>Table 9 - Visits carried out by time of day by team [note 2]</t>
  </si>
  <si>
    <t>Table 11 - Detainees selected for interview by gender [note 3]</t>
  </si>
  <si>
    <t>ICVs select detainees to visit, however, detainees must provide consent before an ICV interview can take place.</t>
  </si>
  <si>
    <t>Table 12 - Detainees selected for inteview by gender and custody suite [note 3]</t>
  </si>
  <si>
    <t>This worksheet contains one table. The table refers to notes which can be found on the notes worksheet.</t>
  </si>
  <si>
    <t>This worksheet contains two tables presented next to each other vertically with one blank row between each table. The table refers to notes which can be found on the notes worksheet.</t>
  </si>
  <si>
    <t>Table 13 - Detainees selected for inteview by custody suite (percent) [note 3]</t>
  </si>
  <si>
    <t>This worksheet contains two tables presented next to each other vertically with one blank row between each table.</t>
  </si>
  <si>
    <t>Note 4</t>
  </si>
  <si>
    <t>Refusal rate is the number of detainees who refuse a visit as a proportion of those selected for interview.</t>
  </si>
  <si>
    <t>Table 19 - Delays to visits of more than 10 minutes – valid visits [note 5]</t>
  </si>
  <si>
    <t>Note 5</t>
  </si>
  <si>
    <t>Delayed visits may be invalid (not take place) or valid. This table relates to valid visits, where there was a delay of more than 10 minutes in accessing the custody suite, however, ICVs subsequently gained access and were able to carry out their visit.</t>
  </si>
  <si>
    <t>Strabane</t>
  </si>
  <si>
    <t>Waterside</t>
  </si>
  <si>
    <t xml:space="preserve"> </t>
  </si>
  <si>
    <t>2023-24</t>
  </si>
  <si>
    <t>Note 6</t>
  </si>
  <si>
    <t>Relates to active visitors only.</t>
  </si>
  <si>
    <t>Table 23 - Custody Visitors by Year of Appointment [note 6]</t>
  </si>
  <si>
    <t>2023-2024</t>
  </si>
  <si>
    <t>Access to loo/washing</t>
  </si>
  <si>
    <t>Allegations made/Concerns raised</t>
  </si>
  <si>
    <t>Being told their rights</t>
  </si>
  <si>
    <t>Checks on detainees carried out</t>
  </si>
  <si>
    <t>Legal Advice</t>
  </si>
  <si>
    <t>Guideline Number of Visits 2024-25</t>
  </si>
  <si>
    <t>Antrim SCS Unannounced</t>
  </si>
  <si>
    <t>2024-25</t>
  </si>
  <si>
    <t>Table 8 - Visits carried out by day of week 2018-19 to 2024-25</t>
  </si>
  <si>
    <t>Table 10 - Visits carried out by time of day 2018-19 to 2024-25 [note 2]</t>
  </si>
  <si>
    <t>Unknown</t>
  </si>
  <si>
    <t>Table 17 - Refusal rate 2020-21 to 2024-25 [note 4]</t>
  </si>
  <si>
    <t>Attending hospital/court</t>
  </si>
  <si>
    <t>Being interviewed</t>
  </si>
  <si>
    <t>Being processed/transferred/discharged/released</t>
  </si>
  <si>
    <t>Strip Searched</t>
  </si>
  <si>
    <t>Dietary/personal requirements</t>
  </si>
  <si>
    <t>Access to an appropriate adult</t>
  </si>
  <si>
    <t>Heating/Lighting</t>
  </si>
  <si>
    <t>2024-2025</t>
  </si>
  <si>
    <t>Visits carried out by day of week 2018-2019 to 2024-2025</t>
  </si>
  <si>
    <t>Visits carried out by time of day 2018-2019 to 2024-2025</t>
  </si>
  <si>
    <t>Refusal rate 2020-2021 to 2024-2025</t>
  </si>
  <si>
    <t>Independent Custody Visiting Report - 1 April 2024 to 31 March 2025</t>
  </si>
  <si>
    <t>This spreadsheet contains the data tables published alongside the Independent Custody Visiting  Report 2024-2025. Covering 12 months from 1 April 2024 to 31 March 2025 this statistical report details numbers of visits made to custody suites in Northern Ireland by independent Custody Visitors (ICVs). It includes matters raised by custody visitors or by detainees regarding conditions and facilities of detention and treatment and welfare of detainees in both custody suites and in serious crime suites.</t>
  </si>
  <si>
    <t>Antrim SCS (announced)</t>
  </si>
  <si>
    <t>Other</t>
  </si>
  <si>
    <t>Table 20 - Valid visits to Serious Crime Suites (SCS)</t>
  </si>
  <si>
    <t>Valid visits to Serious Crime Suites (SCS)</t>
  </si>
  <si>
    <t>Replacement clothing</t>
  </si>
  <si>
    <t>13th August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</si>
</sst>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1"/>
      <color theme="1"/>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u/>
      <sz val="12"/>
      <color theme="10"/>
      <name val="Calibri"/>
      <family val="2"/>
      <scheme val="minor"/>
    </font>
    <font>
      <b/>
      <sz val="14"/>
      <color rgb="FF000000"/>
      <name val="Calibri"/>
      <family val="2"/>
      <scheme val="minor"/>
    </font>
    <font>
      <b/>
      <sz val="14"/>
      <color rgb="FF000000"/>
      <name val="Arial"/>
      <family val="2"/>
    </font>
    <font>
      <sz val="10"/>
      <color rgb="FF000000"/>
      <name val="Arial"/>
      <family val="2"/>
    </font>
    <font>
      <sz val="12"/>
      <color rgb="FF000000"/>
      <name val="Calibri"/>
      <family val="2"/>
      <scheme val="minor"/>
    </font>
    <font>
      <sz val="12"/>
      <color rgb="FF000000"/>
      <name val="Arial"/>
      <family val="2"/>
    </font>
    <font>
      <b/>
      <sz val="12"/>
      <color rgb="FF000000"/>
      <name val="Calibri"/>
      <family val="2"/>
      <scheme val="minor"/>
    </font>
    <font>
      <sz val="11"/>
      <color rgb="FF000000"/>
      <name val="Calibri"/>
      <family val="2"/>
      <scheme val="minor"/>
    </font>
    <font>
      <sz val="14"/>
      <color theme="1"/>
      <name val="Calibri"/>
      <family val="2"/>
      <scheme val="minor"/>
    </font>
    <font>
      <b/>
      <sz val="11"/>
      <color rgb="FF000000"/>
      <name val="Calibri"/>
      <family val="2"/>
      <scheme val="minor"/>
    </font>
    <font>
      <sz val="12"/>
      <name val="Calibri"/>
      <family val="2"/>
      <scheme val="minor"/>
    </font>
    <font>
      <b/>
      <sz val="12"/>
      <name val="Calibri"/>
      <family val="2"/>
      <scheme val="minor"/>
    </font>
    <font>
      <u/>
      <sz val="12"/>
      <color rgb="FF0000FF"/>
      <name val="Calibri"/>
      <family val="2"/>
      <scheme val="minor"/>
    </font>
    <font>
      <b/>
      <sz val="10"/>
      <color rgb="FF000000"/>
      <name val="Arial"/>
      <family val="2"/>
    </font>
    <font>
      <sz val="12"/>
      <color theme="1"/>
      <name val="Calibri"/>
      <family val="2"/>
    </font>
    <font>
      <sz val="8"/>
      <name val="Calibri"/>
      <family val="2"/>
      <scheme val="minor"/>
    </font>
    <font>
      <sz val="8"/>
      <color rgb="FFFF0000"/>
      <name val="Calibri"/>
      <family val="2"/>
      <scheme val="minor"/>
    </font>
  </fonts>
  <fills count="2">
    <fill>
      <patternFill patternType="none"/>
    </fill>
    <fill>
      <patternFill patternType="gray125"/>
    </fill>
  </fills>
  <borders count="1">
    <border>
      <left/>
      <right/>
      <top/>
      <bottom/>
      <diagonal/>
    </border>
  </borders>
  <cellStyleXfs count="4">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1" fillId="0" borderId="0"/>
  </cellStyleXfs>
  <cellXfs count="76">
    <xf numFmtId="0" fontId="0" fillId="0" borderId="0" xfId="0"/>
    <xf numFmtId="0" fontId="3" fillId="0" borderId="0" xfId="3" applyFont="1" applyAlignment="1">
      <alignment horizontal="left" vertical="center" wrapText="1"/>
    </xf>
    <xf numFmtId="0" fontId="4" fillId="0" borderId="0" xfId="3" applyFont="1" applyAlignment="1">
      <alignment horizontal="left" vertical="center" wrapText="1"/>
    </xf>
    <xf numFmtId="0" fontId="5" fillId="0" borderId="0" xfId="3" applyFont="1" applyAlignment="1">
      <alignment horizontal="left" vertical="center" wrapText="1"/>
    </xf>
    <xf numFmtId="0" fontId="6" fillId="0" borderId="0" xfId="2" applyFont="1" applyFill="1" applyBorder="1" applyAlignment="1">
      <alignment horizontal="left" vertical="center" wrapText="1"/>
    </xf>
    <xf numFmtId="0" fontId="5" fillId="0" borderId="0" xfId="3" applyFont="1" applyAlignment="1">
      <alignment vertical="center" wrapText="1"/>
    </xf>
    <xf numFmtId="0" fontId="6" fillId="0" borderId="0" xfId="2" applyFont="1" applyFill="1" applyBorder="1" applyAlignment="1">
      <alignment vertical="center"/>
    </xf>
    <xf numFmtId="0" fontId="4" fillId="0" borderId="0" xfId="3" applyFont="1" applyAlignment="1">
      <alignment horizontal="left" vertical="top" wrapText="1"/>
    </xf>
    <xf numFmtId="0" fontId="7" fillId="0" borderId="0" xfId="0" applyFont="1" applyAlignment="1">
      <alignment vertical="center"/>
    </xf>
    <xf numFmtId="0" fontId="8" fillId="0" borderId="0" xfId="0" applyFont="1"/>
    <xf numFmtId="0" fontId="3" fillId="0" borderId="0" xfId="0" applyFont="1"/>
    <xf numFmtId="0" fontId="9" fillId="0" borderId="0" xfId="0" applyFont="1"/>
    <xf numFmtId="0" fontId="4" fillId="0" borderId="0" xfId="0" applyFont="1"/>
    <xf numFmtId="0" fontId="7" fillId="0" borderId="0" xfId="0" applyFont="1" applyAlignment="1">
      <alignment wrapText="1"/>
    </xf>
    <xf numFmtId="0" fontId="10" fillId="0" borderId="0" xfId="0" applyFont="1" applyAlignment="1">
      <alignment vertical="center" wrapText="1"/>
    </xf>
    <xf numFmtId="0" fontId="11" fillId="0" borderId="0" xfId="0" applyFont="1"/>
    <xf numFmtId="0" fontId="10" fillId="0" borderId="0" xfId="0" applyFont="1" applyAlignment="1">
      <alignment vertical="center"/>
    </xf>
    <xf numFmtId="0" fontId="12" fillId="0" borderId="0" xfId="0" applyFont="1" applyAlignment="1">
      <alignment vertical="center"/>
    </xf>
    <xf numFmtId="0" fontId="12" fillId="0" borderId="0" xfId="0" applyFont="1" applyAlignment="1">
      <alignment vertical="center" wrapText="1"/>
    </xf>
    <xf numFmtId="0" fontId="4" fillId="0" borderId="0" xfId="0" applyFont="1" applyAlignment="1">
      <alignment vertical="center"/>
    </xf>
    <xf numFmtId="0" fontId="4" fillId="0" borderId="0" xfId="0" applyFont="1" applyAlignment="1">
      <alignment vertical="center" wrapText="1"/>
    </xf>
    <xf numFmtId="0" fontId="11" fillId="0" borderId="0" xfId="0" applyFont="1" applyAlignment="1">
      <alignment vertical="center"/>
    </xf>
    <xf numFmtId="0" fontId="7" fillId="0" borderId="0" xfId="0" applyFont="1" applyAlignment="1">
      <alignment horizontal="left" vertical="center"/>
    </xf>
    <xf numFmtId="0" fontId="10" fillId="0" borderId="0" xfId="0" applyFont="1" applyAlignment="1">
      <alignment horizontal="left" vertical="center"/>
    </xf>
    <xf numFmtId="0" fontId="6" fillId="0" borderId="0" xfId="2" applyFont="1"/>
    <xf numFmtId="0" fontId="10" fillId="0" borderId="0" xfId="0" applyFont="1" applyAlignment="1">
      <alignment wrapText="1"/>
    </xf>
    <xf numFmtId="0" fontId="6" fillId="0" borderId="0" xfId="2" applyFont="1" applyFill="1" applyAlignment="1">
      <alignment horizontal="left" vertical="center" wrapText="1"/>
    </xf>
    <xf numFmtId="0" fontId="14" fillId="0" borderId="0" xfId="0" applyFont="1"/>
    <xf numFmtId="0" fontId="5" fillId="0" borderId="0" xfId="0" applyFont="1" applyAlignment="1">
      <alignment horizontal="right"/>
    </xf>
    <xf numFmtId="0" fontId="5" fillId="0" borderId="0" xfId="0" applyFont="1"/>
    <xf numFmtId="164" fontId="4" fillId="0" borderId="0" xfId="0" applyNumberFormat="1" applyFont="1"/>
    <xf numFmtId="164" fontId="5" fillId="0" borderId="0" xfId="0" applyNumberFormat="1" applyFont="1"/>
    <xf numFmtId="0" fontId="12" fillId="0" borderId="0" xfId="0" applyFont="1" applyAlignment="1">
      <alignment horizontal="left" vertical="center" wrapText="1"/>
    </xf>
    <xf numFmtId="0" fontId="12" fillId="0" borderId="0" xfId="0" applyFont="1" applyAlignment="1">
      <alignment horizontal="right" vertical="center" wrapText="1"/>
    </xf>
    <xf numFmtId="0" fontId="4" fillId="0" borderId="0" xfId="0" applyFont="1" applyAlignment="1">
      <alignment horizontal="left"/>
    </xf>
    <xf numFmtId="0" fontId="4" fillId="0" borderId="0" xfId="0" applyFont="1" applyAlignment="1">
      <alignment horizontal="right"/>
    </xf>
    <xf numFmtId="0" fontId="10" fillId="0" borderId="0" xfId="0" applyFont="1" applyAlignment="1">
      <alignment horizontal="left" vertical="center" wrapText="1"/>
    </xf>
    <xf numFmtId="0" fontId="10" fillId="0" borderId="0" xfId="0" applyFont="1" applyAlignment="1">
      <alignment horizontal="right" vertical="center" wrapText="1"/>
    </xf>
    <xf numFmtId="0" fontId="16" fillId="0" borderId="0" xfId="0" applyFont="1" applyAlignment="1">
      <alignment vertical="center" wrapText="1"/>
    </xf>
    <xf numFmtId="0" fontId="17" fillId="0" borderId="0" xfId="0" applyFont="1" applyAlignment="1">
      <alignment horizontal="left" vertical="center" wrapText="1"/>
    </xf>
    <xf numFmtId="0" fontId="17" fillId="0" borderId="0" xfId="0" applyFont="1" applyAlignment="1">
      <alignment horizontal="right" vertical="center" wrapText="1"/>
    </xf>
    <xf numFmtId="0" fontId="17" fillId="0" borderId="0" xfId="0" applyFont="1" applyAlignment="1">
      <alignment vertical="center" wrapText="1"/>
    </xf>
    <xf numFmtId="0" fontId="16" fillId="0" borderId="0" xfId="0" applyFont="1" applyAlignment="1">
      <alignment horizontal="left" vertical="center" wrapText="1"/>
    </xf>
    <xf numFmtId="0" fontId="16" fillId="0" borderId="0" xfId="0" applyFont="1" applyAlignment="1">
      <alignment horizontal="right" vertical="center" wrapText="1"/>
    </xf>
    <xf numFmtId="0" fontId="5" fillId="0" borderId="0" xfId="0" applyFont="1" applyAlignment="1">
      <alignment horizontal="right" vertical="center"/>
    </xf>
    <xf numFmtId="0" fontId="5" fillId="0" borderId="0" xfId="0" applyFont="1" applyAlignment="1">
      <alignment vertical="center"/>
    </xf>
    <xf numFmtId="0" fontId="18" fillId="0" borderId="0" xfId="2" applyFont="1" applyAlignment="1">
      <alignment vertical="center"/>
    </xf>
    <xf numFmtId="0" fontId="2" fillId="0" borderId="0" xfId="2" applyAlignment="1">
      <alignment horizontal="left" vertical="center"/>
    </xf>
    <xf numFmtId="0" fontId="17" fillId="0" borderId="0" xfId="2" applyFont="1" applyAlignment="1">
      <alignment vertical="center"/>
    </xf>
    <xf numFmtId="0" fontId="19" fillId="0" borderId="0" xfId="0" applyFont="1"/>
    <xf numFmtId="0" fontId="5" fillId="0" borderId="0" xfId="0" applyFont="1" applyAlignment="1">
      <alignment horizontal="left"/>
    </xf>
    <xf numFmtId="0" fontId="5" fillId="0" borderId="0" xfId="0" applyFont="1" applyAlignment="1">
      <alignment horizontal="right" wrapText="1"/>
    </xf>
    <xf numFmtId="164" fontId="4" fillId="0" borderId="0" xfId="1" applyNumberFormat="1" applyFont="1" applyBorder="1"/>
    <xf numFmtId="164" fontId="5" fillId="0" borderId="0" xfId="1" applyNumberFormat="1" applyFont="1" applyBorder="1"/>
    <xf numFmtId="164" fontId="4" fillId="0" borderId="0" xfId="1" applyNumberFormat="1" applyFont="1"/>
    <xf numFmtId="164" fontId="5" fillId="0" borderId="0" xfId="1" applyNumberFormat="1" applyFont="1"/>
    <xf numFmtId="164" fontId="10" fillId="0" borderId="0" xfId="1" applyNumberFormat="1" applyFont="1" applyFill="1" applyBorder="1" applyAlignment="1">
      <alignment horizontal="right" vertical="center" wrapText="1"/>
    </xf>
    <xf numFmtId="164" fontId="12" fillId="0" borderId="0" xfId="1" applyNumberFormat="1" applyFont="1" applyFill="1" applyBorder="1" applyAlignment="1">
      <alignment horizontal="right" vertical="center" wrapText="1"/>
    </xf>
    <xf numFmtId="164" fontId="4" fillId="0" borderId="0" xfId="1" applyNumberFormat="1" applyFont="1" applyAlignment="1">
      <alignment horizontal="right"/>
    </xf>
    <xf numFmtId="164" fontId="5" fillId="0" borderId="0" xfId="1" applyNumberFormat="1" applyFont="1" applyAlignment="1">
      <alignment horizontal="right"/>
    </xf>
    <xf numFmtId="164" fontId="5" fillId="0" borderId="0" xfId="0" applyNumberFormat="1" applyFont="1" applyAlignment="1">
      <alignment horizontal="right"/>
    </xf>
    <xf numFmtId="0" fontId="4" fillId="0" borderId="0" xfId="0" applyFont="1" applyAlignment="1">
      <alignment wrapText="1"/>
    </xf>
    <xf numFmtId="164" fontId="4" fillId="0" borderId="0" xfId="1" applyNumberFormat="1" applyFont="1" applyAlignment="1">
      <alignment horizontal="right" wrapText="1"/>
    </xf>
    <xf numFmtId="0" fontId="5" fillId="0" borderId="0" xfId="0" applyFont="1" applyAlignment="1">
      <alignment wrapText="1"/>
    </xf>
    <xf numFmtId="3" fontId="4" fillId="0" borderId="0" xfId="0" applyNumberFormat="1" applyFont="1"/>
    <xf numFmtId="3" fontId="5" fillId="0" borderId="0" xfId="0" applyNumberFormat="1" applyFont="1"/>
    <xf numFmtId="0" fontId="13" fillId="0" borderId="0" xfId="0" applyFont="1" applyAlignment="1">
      <alignment vertical="center" wrapText="1"/>
    </xf>
    <xf numFmtId="164" fontId="13" fillId="0" borderId="0" xfId="1" applyNumberFormat="1" applyFont="1" applyFill="1" applyBorder="1" applyAlignment="1">
      <alignment horizontal="right" vertical="center" wrapText="1"/>
    </xf>
    <xf numFmtId="0" fontId="15" fillId="0" borderId="0" xfId="0" applyFont="1" applyAlignment="1">
      <alignment horizontal="left" vertical="center" wrapText="1"/>
    </xf>
    <xf numFmtId="0" fontId="15" fillId="0" borderId="0" xfId="0" applyFont="1" applyAlignment="1">
      <alignment horizontal="right" vertical="center" wrapText="1"/>
    </xf>
    <xf numFmtId="0" fontId="15" fillId="0" borderId="0" xfId="0" applyFont="1" applyAlignment="1">
      <alignment vertical="center" wrapText="1"/>
    </xf>
    <xf numFmtId="164" fontId="15" fillId="0" borderId="0" xfId="1" applyNumberFormat="1" applyFont="1" applyFill="1" applyBorder="1" applyAlignment="1">
      <alignment horizontal="right" vertical="center" wrapText="1"/>
    </xf>
    <xf numFmtId="0" fontId="20" fillId="0" borderId="0" xfId="0" applyFont="1" applyAlignment="1">
      <alignment wrapText="1"/>
    </xf>
    <xf numFmtId="3" fontId="12" fillId="0" borderId="0" xfId="0" applyNumberFormat="1" applyFont="1" applyAlignment="1">
      <alignment horizontal="right" vertical="center" wrapText="1"/>
    </xf>
    <xf numFmtId="0" fontId="22" fillId="0" borderId="0" xfId="0" applyFont="1"/>
    <xf numFmtId="0" fontId="4" fillId="0" borderId="0" xfId="3" applyFont="1" applyFill="1" applyAlignment="1">
      <alignment horizontal="left" vertical="center" wrapText="1"/>
    </xf>
  </cellXfs>
  <cellStyles count="4">
    <cellStyle name="Hyperlink" xfId="2" builtinId="8"/>
    <cellStyle name="Normal" xfId="0" builtinId="0"/>
    <cellStyle name="Normal 2" xfId="3" xr:uid="{A5A73C0A-1F49-4B97-8AD1-192A298585FD}"/>
    <cellStyle name="Percent" xfId="1" builtinId="5"/>
  </cellStyles>
  <dxfs count="126">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rgb="FF000000"/>
        <name val="Calibri"/>
        <family val="2"/>
        <scheme val="minor"/>
      </font>
      <numFmt numFmtId="164"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right" vertical="center" textRotation="0" wrapText="1" indent="0" justifyLastLine="0" shrinkToFit="0" readingOrder="0"/>
    </dxf>
    <dxf>
      <font>
        <b val="0"/>
        <i val="0"/>
        <strike val="0"/>
        <condense val="0"/>
        <extend val="0"/>
        <outline val="0"/>
        <shadow val="0"/>
        <u val="none"/>
        <vertAlign val="baseline"/>
        <sz val="12"/>
        <color rgb="FF000000"/>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i val="0"/>
        <strike val="0"/>
        <condense val="0"/>
        <extend val="0"/>
        <outline val="0"/>
        <shadow val="0"/>
        <u val="none"/>
        <vertAlign val="baseline"/>
        <sz val="12"/>
        <color rgb="FF000000"/>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1"/>
        <color rgb="FF000000"/>
        <name val="Calibri"/>
        <family val="2"/>
        <scheme val="minor"/>
      </font>
      <numFmt numFmtId="164"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rgb="FF000000"/>
        <name val="Calibri"/>
        <family val="2"/>
        <scheme val="minor"/>
      </font>
      <numFmt numFmtId="164"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rgb="FF000000"/>
        <name val="Calibri"/>
        <family val="2"/>
        <scheme val="minor"/>
      </font>
      <numFmt numFmtId="164"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rgb="FF000000"/>
        <name val="Calibri"/>
        <family val="2"/>
        <scheme val="minor"/>
      </font>
      <numFmt numFmtId="164"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rgb="FF000000"/>
        <name val="Calibri"/>
        <family val="2"/>
        <scheme val="minor"/>
      </font>
      <numFmt numFmtId="164"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rgb="FF000000"/>
        <name val="Calibri"/>
        <family val="2"/>
        <scheme val="minor"/>
      </font>
      <numFmt numFmtId="164"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rgb="FF000000"/>
        <name val="Calibri"/>
        <family val="2"/>
        <scheme val="minor"/>
      </font>
      <numFmt numFmtId="164"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rgb="FF000000"/>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1"/>
        <color rgb="FF000000"/>
        <name val="Calibri"/>
        <family val="2"/>
        <scheme val="minor"/>
      </font>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1"/>
        <color rgb="FF000000"/>
        <name val="Calibri"/>
        <family val="2"/>
        <scheme val="minor"/>
      </font>
      <alignment horizontal="right" vertical="center" textRotation="0" wrapText="1" indent="0" justifyLastLine="0" shrinkToFit="0" readingOrder="0"/>
    </dxf>
    <dxf>
      <font>
        <b val="0"/>
        <i val="0"/>
        <strike val="0"/>
        <condense val="0"/>
        <extend val="0"/>
        <outline val="0"/>
        <shadow val="0"/>
        <u val="none"/>
        <vertAlign val="baseline"/>
        <sz val="12"/>
        <color rgb="FF000000"/>
        <name val="Calibri"/>
        <family val="2"/>
        <scheme val="minor"/>
      </font>
      <numFmt numFmtId="164"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rgb="FF000000"/>
        <name val="Calibri"/>
        <family val="2"/>
        <scheme val="minor"/>
      </font>
      <alignment horizontal="right" vertical="center" textRotation="0" wrapText="1" indent="0" justifyLastLine="0" shrinkToFit="0" readingOrder="0"/>
    </dxf>
    <dxf>
      <font>
        <b val="0"/>
        <i val="0"/>
        <strike val="0"/>
        <condense val="0"/>
        <extend val="0"/>
        <outline val="0"/>
        <shadow val="0"/>
        <u val="none"/>
        <vertAlign val="baseline"/>
        <sz val="12"/>
        <color rgb="FF000000"/>
        <name val="Calibri"/>
        <family val="2"/>
        <scheme val="minor"/>
      </font>
      <alignment horizontal="right" vertical="center" textRotation="0" wrapText="1" indent="0" justifyLastLine="0" shrinkToFit="0" readingOrder="0"/>
    </dxf>
    <dxf>
      <font>
        <b val="0"/>
        <i val="0"/>
        <strike val="0"/>
        <condense val="0"/>
        <extend val="0"/>
        <outline val="0"/>
        <shadow val="0"/>
        <u val="none"/>
        <vertAlign val="baseline"/>
        <sz val="12"/>
        <color rgb="FF000000"/>
        <name val="Calibri"/>
        <family val="2"/>
        <scheme val="minor"/>
      </font>
      <alignment horizontal="right" vertical="center" textRotation="0" wrapText="1" indent="0" justifyLastLine="0" shrinkToFit="0" readingOrder="0"/>
    </dxf>
    <dxf>
      <font>
        <b val="0"/>
        <i val="0"/>
        <strike val="0"/>
        <condense val="0"/>
        <extend val="0"/>
        <outline val="0"/>
        <shadow val="0"/>
        <u val="none"/>
        <vertAlign val="baseline"/>
        <sz val="12"/>
        <color rgb="FF000000"/>
        <name val="Calibri"/>
        <family val="2"/>
        <scheme val="minor"/>
      </font>
      <alignment horizontal="right" vertical="center" textRotation="0" wrapText="1" indent="0" justifyLastLine="0" shrinkToFit="0" readingOrder="0"/>
    </dxf>
    <dxf>
      <font>
        <b val="0"/>
        <i val="0"/>
        <strike val="0"/>
        <condense val="0"/>
        <extend val="0"/>
        <outline val="0"/>
        <shadow val="0"/>
        <u val="none"/>
        <vertAlign val="baseline"/>
        <sz val="12"/>
        <color rgb="FF000000"/>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rgb="FF000000"/>
        <name val="Calibri"/>
        <family val="2"/>
        <scheme val="minor"/>
      </font>
      <alignment horizontal="right" vertical="center" textRotation="0" wrapText="1" indent="0" justifyLastLine="0" shrinkToFit="0" readingOrder="0"/>
    </dxf>
    <dxf>
      <font>
        <b/>
        <i val="0"/>
        <strike val="0"/>
        <condense val="0"/>
        <extend val="0"/>
        <outline val="0"/>
        <shadow val="0"/>
        <u val="none"/>
        <vertAlign val="baseline"/>
        <sz val="12"/>
        <color rgb="FF000000"/>
        <name val="Calibri"/>
        <family val="2"/>
        <scheme val="minor"/>
      </font>
      <alignment horizontal="right" vertical="center" textRotation="0" wrapText="1" indent="0" justifyLastLine="0" shrinkToFit="0" readingOrder="0"/>
    </dxf>
    <dxf>
      <font>
        <b val="0"/>
        <i val="0"/>
        <strike val="0"/>
        <condense val="0"/>
        <extend val="0"/>
        <outline val="0"/>
        <shadow val="0"/>
        <u val="none"/>
        <vertAlign val="baseline"/>
        <sz val="12"/>
        <color rgb="FF000000"/>
        <name val="Calibri"/>
        <family val="2"/>
        <scheme val="minor"/>
      </font>
      <numFmt numFmtId="164"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rgb="FF000000"/>
        <name val="Calibri"/>
        <family val="2"/>
        <scheme val="minor"/>
      </font>
      <numFmt numFmtId="164"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rgb="FF000000"/>
        <name val="Calibri"/>
        <family val="2"/>
        <scheme val="minor"/>
      </font>
      <numFmt numFmtId="164"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rgb="FF000000"/>
        <name val="Calibri"/>
        <family val="2"/>
        <scheme val="minor"/>
      </font>
      <numFmt numFmtId="164"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rgb="FF000000"/>
        <name val="Calibri"/>
        <family val="2"/>
        <scheme val="minor"/>
      </font>
      <numFmt numFmtId="164"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rgb="FF000000"/>
        <name val="Calibri"/>
        <family val="2"/>
        <scheme val="minor"/>
      </font>
      <numFmt numFmtId="164"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rgb="FF000000"/>
        <name val="Calibri"/>
        <family val="2"/>
        <scheme val="minor"/>
      </font>
      <numFmt numFmtId="164"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rgb="FF000000"/>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rgb="FF000000"/>
        <name val="Calibri"/>
        <family val="2"/>
        <scheme val="minor"/>
      </font>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2"/>
        <color rgb="FF000000"/>
        <name val="Calibri"/>
        <family val="2"/>
        <scheme val="minor"/>
      </font>
      <alignment horizontal="right" vertical="center" textRotation="0" wrapText="1" indent="0" justifyLastLine="0" shrinkToFit="0" readingOrder="0"/>
    </dxf>
    <dxf>
      <font>
        <b val="0"/>
        <i val="0"/>
        <strike val="0"/>
        <condense val="0"/>
        <extend val="0"/>
        <outline val="0"/>
        <shadow val="0"/>
        <u val="none"/>
        <vertAlign val="baseline"/>
        <sz val="12"/>
        <color rgb="FF000000"/>
        <name val="Calibri"/>
        <family val="2"/>
        <scheme val="minor"/>
      </font>
      <numFmt numFmtId="164"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rgb="FF000000"/>
        <name val="Calibri"/>
        <family val="2"/>
        <scheme val="minor"/>
      </font>
      <alignment horizontal="right" vertical="center" textRotation="0" wrapText="1" indent="0" justifyLastLine="0" shrinkToFit="0" readingOrder="0"/>
    </dxf>
    <dxf>
      <font>
        <b val="0"/>
        <i val="0"/>
        <strike val="0"/>
        <condense val="0"/>
        <extend val="0"/>
        <outline val="0"/>
        <shadow val="0"/>
        <u val="none"/>
        <vertAlign val="baseline"/>
        <sz val="12"/>
        <color rgb="FF000000"/>
        <name val="Calibri"/>
        <family val="2"/>
        <scheme val="minor"/>
      </font>
      <alignment horizontal="right" vertical="center" textRotation="0" wrapText="1" indent="0" justifyLastLine="0" shrinkToFit="0" readingOrder="0"/>
    </dxf>
    <dxf>
      <font>
        <b val="0"/>
        <i val="0"/>
        <strike val="0"/>
        <condense val="0"/>
        <extend val="0"/>
        <outline val="0"/>
        <shadow val="0"/>
        <u val="none"/>
        <vertAlign val="baseline"/>
        <sz val="12"/>
        <color rgb="FF000000"/>
        <name val="Calibri"/>
        <family val="2"/>
        <scheme val="minor"/>
      </font>
      <alignment horizontal="right" vertical="center" textRotation="0" wrapText="1" indent="0" justifyLastLine="0" shrinkToFit="0" readingOrder="0"/>
    </dxf>
    <dxf>
      <font>
        <b val="0"/>
        <i val="0"/>
        <strike val="0"/>
        <condense val="0"/>
        <extend val="0"/>
        <outline val="0"/>
        <shadow val="0"/>
        <u val="none"/>
        <vertAlign val="baseline"/>
        <sz val="12"/>
        <color rgb="FF000000"/>
        <name val="Calibri"/>
        <family val="2"/>
        <scheme val="minor"/>
      </font>
      <alignment horizontal="right" vertical="center" textRotation="0" wrapText="1" indent="0" justifyLastLine="0" shrinkToFit="0" readingOrder="0"/>
    </dxf>
    <dxf>
      <font>
        <b val="0"/>
        <i val="0"/>
        <strike val="0"/>
        <condense val="0"/>
        <extend val="0"/>
        <outline val="0"/>
        <shadow val="0"/>
        <u val="none"/>
        <vertAlign val="baseline"/>
        <sz val="12"/>
        <color rgb="FF000000"/>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rgb="FF000000"/>
        <name val="Calibri"/>
        <family val="2"/>
        <scheme val="minor"/>
      </font>
      <alignment horizontal="right" vertical="center" textRotation="0" wrapText="1" indent="0" justifyLastLine="0" shrinkToFit="0" readingOrder="0"/>
    </dxf>
    <dxf>
      <font>
        <b/>
        <i val="0"/>
        <strike val="0"/>
        <condense val="0"/>
        <extend val="0"/>
        <outline val="0"/>
        <shadow val="0"/>
        <u val="none"/>
        <vertAlign val="baseline"/>
        <sz val="12"/>
        <color rgb="FF000000"/>
        <name val="Calibri"/>
        <family val="2"/>
        <scheme val="minor"/>
      </font>
      <alignment horizontal="right" vertical="center" textRotation="0" wrapText="1" indent="0" justifyLastLine="0" shrinkToFit="0" readingOrder="0"/>
    </dxf>
    <dxf>
      <font>
        <b val="0"/>
        <i val="0"/>
        <strike val="0"/>
        <condense val="0"/>
        <extend val="0"/>
        <outline val="0"/>
        <shadow val="0"/>
        <u val="none"/>
        <vertAlign val="baseline"/>
        <sz val="12"/>
        <color rgb="FF000000"/>
        <name val="Calibri"/>
        <family val="2"/>
        <scheme val="minor"/>
      </font>
      <alignment horizontal="right" vertical="center" textRotation="0" wrapText="1" indent="0" justifyLastLine="0" shrinkToFit="0" readingOrder="0"/>
    </dxf>
    <dxf>
      <font>
        <b val="0"/>
        <i val="0"/>
        <strike val="0"/>
        <condense val="0"/>
        <extend val="0"/>
        <outline val="0"/>
        <shadow val="0"/>
        <u val="none"/>
        <vertAlign val="baseline"/>
        <sz val="12"/>
        <color rgb="FF000000"/>
        <name val="Calibri"/>
        <family val="2"/>
        <scheme val="minor"/>
      </font>
      <alignment horizontal="right" vertical="center" textRotation="0" wrapText="1" indent="0" justifyLastLine="0" shrinkToFit="0" readingOrder="0"/>
    </dxf>
    <dxf>
      <font>
        <b val="0"/>
        <i val="0"/>
        <strike val="0"/>
        <condense val="0"/>
        <extend val="0"/>
        <outline val="0"/>
        <shadow val="0"/>
        <u val="none"/>
        <vertAlign val="baseline"/>
        <sz val="12"/>
        <color rgb="FF000000"/>
        <name val="Calibri"/>
        <family val="2"/>
        <scheme val="minor"/>
      </font>
      <alignment horizontal="right" vertical="center" textRotation="0" wrapText="1" indent="0" justifyLastLine="0" shrinkToFit="0" readingOrder="0"/>
    </dxf>
    <dxf>
      <font>
        <b val="0"/>
        <i val="0"/>
        <strike val="0"/>
        <condense val="0"/>
        <extend val="0"/>
        <outline val="0"/>
        <shadow val="0"/>
        <u val="none"/>
        <vertAlign val="baseline"/>
        <sz val="12"/>
        <color rgb="FF000000"/>
        <name val="Calibri"/>
        <family val="2"/>
        <scheme val="minor"/>
      </font>
      <alignment horizontal="right" vertical="center" textRotation="0" wrapText="1" indent="0" justifyLastLine="0" shrinkToFit="0" readingOrder="0"/>
    </dxf>
    <dxf>
      <font>
        <b val="0"/>
        <i val="0"/>
        <strike val="0"/>
        <condense val="0"/>
        <extend val="0"/>
        <outline val="0"/>
        <shadow val="0"/>
        <u val="none"/>
        <vertAlign val="baseline"/>
        <sz val="12"/>
        <color rgb="FF000000"/>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2"/>
        <color rgb="FF000000"/>
        <name val="Calibri"/>
        <family val="2"/>
        <scheme val="minor"/>
      </font>
      <alignment horizontal="right" vertical="center" textRotation="0" wrapText="1" indent="0" justifyLastLine="0" shrinkToFit="0" readingOrder="0"/>
    </dxf>
    <dxf>
      <font>
        <b/>
        <i val="0"/>
        <strike val="0"/>
        <condense val="0"/>
        <extend val="0"/>
        <outline val="0"/>
        <shadow val="0"/>
        <u val="none"/>
        <vertAlign val="baseline"/>
        <sz val="12"/>
        <color rgb="FF000000"/>
        <name val="Calibri"/>
        <family val="2"/>
        <scheme val="minor"/>
      </font>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righ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righ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1" indent="0" justifyLastLine="0" shrinkToFit="0" readingOrder="0"/>
    </dxf>
    <dxf>
      <font>
        <b/>
        <i val="0"/>
        <strike val="0"/>
        <condense val="0"/>
        <extend val="0"/>
        <outline val="0"/>
        <shadow val="0"/>
        <u val="none"/>
        <vertAlign val="baseline"/>
        <sz val="12"/>
        <color auto="1"/>
        <name val="Calibri"/>
        <family val="2"/>
        <scheme val="minor"/>
      </font>
      <alignment horizontal="general" vertical="center" textRotation="0" wrapText="1" indent="0" justifyLastLine="0" shrinkToFit="0" readingOrder="0"/>
    </dxf>
    <dxf>
      <font>
        <strike val="0"/>
        <outline val="0"/>
        <shadow val="0"/>
        <u val="none"/>
        <vertAlign val="baseline"/>
        <sz val="12"/>
        <color auto="1"/>
        <name val="Calibri"/>
        <family val="2"/>
        <scheme val="minor"/>
      </font>
    </dxf>
    <dxf>
      <font>
        <strike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rgb="FF000000"/>
        <name val="Calibri"/>
        <family val="2"/>
        <scheme val="minor"/>
      </font>
      <alignment horizontal="general" vertical="center" textRotation="0" wrapText="1" indent="0" justifyLastLine="0" shrinkToFit="0" readingOrder="0"/>
    </dxf>
    <dxf>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dxf>
    <dxf>
      <font>
        <strike val="0"/>
        <outline val="0"/>
        <shadow val="0"/>
        <vertAlign val="baseline"/>
        <sz val="12"/>
        <name val="Calibri"/>
        <family val="2"/>
        <scheme val="minor"/>
      </font>
    </dxf>
    <dxf>
      <font>
        <strike val="0"/>
        <outline val="0"/>
        <shadow val="0"/>
        <vertAlign val="baseline"/>
        <sz val="12"/>
        <name val="Calibri"/>
        <family val="2"/>
        <scheme val="minor"/>
      </font>
    </dxf>
    <dxf>
      <font>
        <b/>
        <i val="0"/>
        <strike val="0"/>
        <condense val="0"/>
        <extend val="0"/>
        <outline val="0"/>
        <shadow val="0"/>
        <u val="none"/>
        <vertAlign val="baseline"/>
        <sz val="14"/>
        <color theme="1"/>
        <name val="Calibri"/>
        <family val="2"/>
        <scheme val="minor"/>
      </font>
      <alignment horizontal="left" vertical="center" textRotation="0" wrapText="1" indent="0" justifyLastLine="0" shrinkToFit="0" readingOrder="0"/>
    </dxf>
  </dxfs>
  <tableStyles count="0"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481E7FD-270B-4E97-88A2-B0156F58AED7}" name="Metadata" displayName="Metadata" ref="A1:A23" totalsRowShown="0" headerRowDxfId="125" dataDxfId="124" headerRowCellStyle="Normal 2">
  <autoFilter ref="A1:A23" xr:uid="{7481E7FD-270B-4E97-88A2-B0156F58AED7}">
    <filterColumn colId="0" hiddenButton="1"/>
  </autoFilter>
  <tableColumns count="1">
    <tableColumn id="1" xr3:uid="{F7250AD1-818E-44BA-918D-E0C0A7B0C950}" name="Independent Custody Visiting Report - 1 April 2024 to 31 March 2025" dataDxfId="123"/>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5917BCC-C1FB-43B3-BCC7-E673B4767B67}" name="Contents" displayName="Contents" ref="A4:B27" totalsRowShown="0">
  <autoFilter ref="A4:B27" xr:uid="{B5917BCC-C1FB-43B3-BCC7-E673B4767B67}">
    <filterColumn colId="0" hiddenButton="1"/>
    <filterColumn colId="1" hiddenButton="1"/>
  </autoFilter>
  <tableColumns count="2">
    <tableColumn id="1" xr3:uid="{C0564A30-9443-46F7-B830-1138754F67B4}" name="Topic of each table" dataDxfId="122"/>
    <tableColumn id="2" xr3:uid="{EAA12298-766E-4E80-8FF7-9E1A67049714}" name="Link to each worksheet" dataDxfId="121" dataCellStyle="Hyperlink"/>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F8AB5E0-AB56-4039-88A2-AC499B055044}" name="Notes" displayName="Notes" ref="A3:B9" totalsRowShown="0">
  <autoFilter ref="A3:B9" xr:uid="{5F8AB5E0-AB56-4039-88A2-AC499B055044}">
    <filterColumn colId="0" hiddenButton="1"/>
    <filterColumn colId="1" hiddenButton="1"/>
  </autoFilter>
  <tableColumns count="2">
    <tableColumn id="1" xr3:uid="{9B47326D-1C08-4C27-8389-944C4B3BB8E2}" name="Note number" dataDxfId="120"/>
    <tableColumn id="2" xr3:uid="{46CEBFC6-DFDC-4D9E-9BE8-381588EDF034}" name="Note text"/>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99D93AA-A64A-4590-966B-F12032BE2CBA}" name="Table1" displayName="Table1" ref="A4:D20" totalsRowShown="0" headerRowDxfId="119" dataDxfId="118">
  <autoFilter ref="A4:D20" xr:uid="{099D93AA-A64A-4590-966B-F12032BE2CBA}">
    <filterColumn colId="0" hiddenButton="1"/>
    <filterColumn colId="1" hiddenButton="1"/>
    <filterColumn colId="2" hiddenButton="1"/>
    <filterColumn colId="3" hiddenButton="1"/>
  </autoFilter>
  <tableColumns count="4">
    <tableColumn id="1" xr3:uid="{1B64914D-F498-4A67-BC25-A4FA42DF9DA7}" name="Team" dataDxfId="117"/>
    <tableColumn id="2" xr3:uid="{D2031C86-D70C-4BBC-A318-D95B5ACC1F5E}" name="Custody Suite" dataDxfId="116"/>
    <tableColumn id="3" xr3:uid="{6BB1C672-C1B5-49BB-817B-24EF34F9487C}" name="Guideline Number of Visits 2024-25" dataDxfId="115"/>
    <tableColumn id="4" xr3:uid="{0BFAC49A-27CF-4E5B-9C82-197E016A770A}" name="Actual Number of Visits" dataDxfId="114"/>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350E14D-209A-4FC7-B75E-B8924D5CA8DB}" name="Table2" displayName="Table2" ref="A4:E8" totalsRowShown="0" headerRowDxfId="113" dataDxfId="112">
  <autoFilter ref="A4:E8" xr:uid="{D350E14D-209A-4FC7-B75E-B8924D5CA8DB}">
    <filterColumn colId="0" hiddenButton="1"/>
    <filterColumn colId="1" hiddenButton="1"/>
    <filterColumn colId="2" hiddenButton="1"/>
    <filterColumn colId="3" hiddenButton="1"/>
    <filterColumn colId="4" hiddenButton="1"/>
  </autoFilter>
  <tableColumns count="5">
    <tableColumn id="1" xr3:uid="{950B6126-DFB3-4839-8F92-AD468D6A6A5B}" name="Team" dataDxfId="111"/>
    <tableColumn id="2" xr3:uid="{ADA5C062-3560-44C0-BF8D-B9298D43CA97}" name="Total Visits" dataDxfId="110"/>
    <tableColumn id="3" xr3:uid="{C57E2CD3-9CAE-42A8-BAB2-7D799D4FB652}" name="Valid" dataDxfId="109"/>
    <tableColumn id="4" xr3:uid="{3A8B7DA8-21CD-470E-8013-6F22EB2154B1}" name="Invalid" dataDxfId="108"/>
    <tableColumn id="5" xr3:uid="{401E3B3F-2F68-4D4B-BF79-42C32F93CE1D}" name="% Invalid" dataDxfId="107" dataCellStyle="Percent"/>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87853C4-BF1A-4946-AA82-4B477E34F59C}" name="Table3" displayName="Table3" ref="A4:C12" totalsRowShown="0">
  <autoFilter ref="A4:C12" xr:uid="{187853C4-BF1A-4946-AA82-4B477E34F59C}">
    <filterColumn colId="0" hiddenButton="1"/>
    <filterColumn colId="1" hiddenButton="1"/>
    <filterColumn colId="2" hiddenButton="1"/>
  </autoFilter>
  <tableColumns count="3">
    <tableColumn id="1" xr3:uid="{26720DAC-6A47-48EC-89D4-B45DE6E5469D}" name="Custody Suite" dataDxfId="106"/>
    <tableColumn id="2" xr3:uid="{D0E917D7-F3C7-43CB-AEEE-AAF2D64F6511}" name="Invalid Visits" dataDxfId="105"/>
    <tableColumn id="3" xr3:uid="{D24AC394-8309-4B04-837E-C4FDA8645ED2}" name="Percent" dataDxfId="104" dataCellStyle="Percent"/>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4E9F51D-4706-4B07-A325-510DF49D69A4}" name="Table4" displayName="Table4" ref="A4:C17" totalsRowShown="0">
  <autoFilter ref="A4:C17" xr:uid="{F4E9F51D-4706-4B07-A325-510DF49D69A4}">
    <filterColumn colId="0" hiddenButton="1"/>
    <filterColumn colId="1" hiddenButton="1"/>
    <filterColumn colId="2" hiddenButton="1"/>
  </autoFilter>
  <tableColumns count="3">
    <tableColumn id="1" xr3:uid="{66AEA2C1-F19F-4815-B6BB-657ACA116C59}" name="Custody Suite" dataDxfId="103"/>
    <tableColumn id="2" xr3:uid="{CD7C33A9-6121-4F19-B527-00905727F2EA}" name="Valid Visits" dataDxfId="102"/>
    <tableColumn id="3" xr3:uid="{2348D0A3-50ED-482A-8FD3-0DCB5C945C76}" name="Percent" dataDxfId="101" dataCellStyle="Percent"/>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731FF903-4D94-4230-BC94-31F59D09C6BB}" name="Table5" displayName="Table5" ref="A4:B19" totalsRowShown="0">
  <autoFilter ref="A4:B19" xr:uid="{731FF903-4D94-4230-BC94-31F59D09C6BB}">
    <filterColumn colId="0" hiddenButton="1"/>
    <filterColumn colId="1" hiddenButton="1"/>
  </autoFilter>
  <sortState xmlns:xlrd2="http://schemas.microsoft.com/office/spreadsheetml/2017/richdata2" ref="A5:B18">
    <sortCondition descending="1" ref="B5:B18"/>
  </sortState>
  <tableColumns count="2">
    <tableColumn id="1" xr3:uid="{6416BB33-336F-4C0E-AEFF-8710CE3CC3BA}" name="Category" dataDxfId="100"/>
    <tableColumn id="2" xr3:uid="{583C39D6-3532-4B8D-9CE0-C3E806E77402}" name="Total" dataDxfId="99"/>
  </tableColumns>
  <tableStyleInfo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DAA9E327-7099-4AAC-8C01-2F6549B0B007}" name="Table6" displayName="Table6" ref="A4:E10" totalsRowShown="0" headerRowDxfId="98" dataDxfId="97">
  <autoFilter ref="A4:E10" xr:uid="{DAA9E327-7099-4AAC-8C01-2F6549B0B007}">
    <filterColumn colId="0" hiddenButton="1"/>
    <filterColumn colId="1" hiddenButton="1"/>
    <filterColumn colId="2" hiddenButton="1"/>
    <filterColumn colId="3" hiddenButton="1"/>
    <filterColumn colId="4" hiddenButton="1"/>
  </autoFilter>
  <tableColumns count="5">
    <tableColumn id="1" xr3:uid="{1C178CD0-F54A-40A7-BF6D-3D362B309724}" name="Conditions" dataDxfId="96"/>
    <tableColumn id="2" xr3:uid="{A080C7C1-B329-4152-B06D-ED99670C2C92}" name="North-West" dataDxfId="95"/>
    <tableColumn id="3" xr3:uid="{70DB7506-C8B3-4A0C-B925-E2FBD8558D3D}" name="South-East" dataDxfId="94"/>
    <tableColumn id="4" xr3:uid="{69244668-14DE-47CB-B3A0-A853DA6979BB}" name="Tyrone-Fermanagh" dataDxfId="93"/>
    <tableColumn id="5" xr3:uid="{75713613-A541-46CF-8D01-E9B75FEC5367}" name="Total" dataDxfId="92"/>
  </tableColumns>
  <tableStyleInfo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CDB9496B-AB7B-4475-83FB-D17B12FBC871}" name="Table7" displayName="Table7" ref="A4:F12" totalsRowShown="0" headerRowDxfId="91" dataDxfId="90">
  <autoFilter ref="A4:F12" xr:uid="{CDB9496B-AB7B-4475-83FB-D17B12FBC871}">
    <filterColumn colId="0" hiddenButton="1"/>
    <filterColumn colId="1" hiddenButton="1"/>
    <filterColumn colId="2" hiddenButton="1"/>
    <filterColumn colId="3" hiddenButton="1"/>
    <filterColumn colId="4" hiddenButton="1"/>
    <filterColumn colId="5" hiddenButton="1"/>
  </autoFilter>
  <tableColumns count="6">
    <tableColumn id="1" xr3:uid="{20355EF9-540F-49E6-9BB9-03F1513B5388}" name="Day" dataDxfId="89"/>
    <tableColumn id="2" xr3:uid="{EB972F7A-8322-49F3-95B6-3727D68EE610}" name="North-West" dataDxfId="88"/>
    <tableColumn id="3" xr3:uid="{B23DBCBF-392F-482D-987F-4CE5B4DE2B8A}" name="South-East" dataDxfId="87"/>
    <tableColumn id="4" xr3:uid="{41B53653-3047-4398-8D5C-F45F0871B0E1}" name="Tyrone-Fermanagh" dataDxfId="86"/>
    <tableColumn id="5" xr3:uid="{97B385FD-928C-4347-B713-2FAFE702B050}" name="Number of Visits" dataDxfId="85"/>
    <tableColumn id="6" xr3:uid="{5CB05970-66BF-427D-9606-95EDDF04C735}" name="Percent" dataDxfId="84" dataCellStyle="Percent"/>
  </tableColumns>
  <tableStyleInfo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25F3BBCC-B5E2-4941-B5FC-D25C6C1E5917}" name="Table8" displayName="Table8" ref="A4:H12" totalsRowShown="0" headerRowDxfId="83" dataDxfId="82" dataCellStyle="Percent">
  <autoFilter ref="A4:H12" xr:uid="{25F3BBCC-B5E2-4941-B5FC-D25C6C1E591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F75F5924-FEE2-4857-BD95-66B308435336}" name="Day" dataDxfId="81"/>
    <tableColumn id="2" xr3:uid="{42F351F5-9826-49A4-B79A-02AFC638F01B}" name="2018-19" dataDxfId="80" dataCellStyle="Percent"/>
    <tableColumn id="3" xr3:uid="{16A49F75-D459-42C3-B992-BD3477BB4E0C}" name="2019-20" dataDxfId="79" dataCellStyle="Percent"/>
    <tableColumn id="4" xr3:uid="{1F1D24C4-7C13-4935-90C3-14DC4AC48A5B}" name="2020-21" dataDxfId="78" dataCellStyle="Percent"/>
    <tableColumn id="5" xr3:uid="{7B6B6CE6-8BB7-4BEA-A480-FC70BD392BCF}" name="2021-22" dataDxfId="77" dataCellStyle="Percent"/>
    <tableColumn id="7" xr3:uid="{CCA2E5F7-ECE3-41E1-94D5-3A95DA40DA2B}" name="2022-23" dataDxfId="76" dataCellStyle="Percent"/>
    <tableColumn id="8" xr3:uid="{7CCEB897-6BAC-4A2D-BB61-FE3EF11DCFFF}" name="2023-24" dataDxfId="75" dataCellStyle="Percent"/>
    <tableColumn id="6" xr3:uid="{441C40C6-D842-4CC1-A35D-BE8E85A8A32F}" name="2024-25" dataDxfId="74" dataCellStyle="Percent"/>
  </tableColumns>
  <tableStyleInfo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449319E6-88DB-4D08-A031-06F29084BCD3}" name="Table9" displayName="Table9" ref="A4:F12" totalsRowShown="0" headerRowDxfId="73" dataDxfId="72">
  <autoFilter ref="A4:F12" xr:uid="{449319E6-88DB-4D08-A031-06F29084BCD3}">
    <filterColumn colId="0" hiddenButton="1"/>
    <filterColumn colId="1" hiddenButton="1"/>
    <filterColumn colId="2" hiddenButton="1"/>
    <filterColumn colId="3" hiddenButton="1"/>
    <filterColumn colId="4" hiddenButton="1"/>
    <filterColumn colId="5" hiddenButton="1"/>
  </autoFilter>
  <tableColumns count="6">
    <tableColumn id="1" xr3:uid="{7B4F639D-3997-4541-BD94-003A14F40008}" name="Time" dataDxfId="71"/>
    <tableColumn id="2" xr3:uid="{B4461C4B-DFF9-45BB-BED5-7C5EF4606753}" name="North-West" dataDxfId="70"/>
    <tableColumn id="3" xr3:uid="{A075736B-6ADD-4FBA-AF29-8165DE4E832E}" name="South-East" dataDxfId="69"/>
    <tableColumn id="4" xr3:uid="{8509DC7B-27CF-4585-BC02-E13484FB1FFB}" name="Tyrone-Fermanagh" dataDxfId="68"/>
    <tableColumn id="5" xr3:uid="{157C77E8-288D-41F6-9940-3FE7B4FBE312}" name="Number of visits" dataDxfId="67"/>
    <tableColumn id="6" xr3:uid="{E0098F2D-789E-4AA9-8FA0-B307E66E4D4A}" name="Percent" dataDxfId="66" dataCellStyle="Percent"/>
  </tableColumns>
  <tableStyleInfo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FC97A0F2-B079-4245-8233-EF7E62366A67}" name="Table10" displayName="Table10" ref="A4:H12" totalsRowShown="0" headerRowDxfId="65" dataDxfId="64" dataCellStyle="Percent">
  <autoFilter ref="A4:H12" xr:uid="{FC97A0F2-B079-4245-8233-EF7E62366A6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281AACF3-770F-4882-B7AA-4FCD0F1E71A8}" name="Time" dataDxfId="63"/>
    <tableColumn id="2" xr3:uid="{8E9F63DD-7CF5-4556-9DB5-90A56A846355}" name="2018-19" dataDxfId="62" dataCellStyle="Percent"/>
    <tableColumn id="3" xr3:uid="{F1A9515A-C650-40A9-8BC0-B41E0441F8F0}" name="2019-20" dataDxfId="61" dataCellStyle="Percent"/>
    <tableColumn id="4" xr3:uid="{4C7033AC-8171-485D-9361-9EF01D198ABA}" name="2020-21" dataDxfId="60" dataCellStyle="Percent"/>
    <tableColumn id="5" xr3:uid="{6CD1397E-6680-4787-A28F-106BDA648288}" name="2021-22" dataDxfId="59" dataCellStyle="Percent"/>
    <tableColumn id="7" xr3:uid="{95BDC6DA-80FD-4B53-B0BD-21B907D268F9}" name="2022-23" dataDxfId="58" dataCellStyle="Percent"/>
    <tableColumn id="8" xr3:uid="{66D9E51A-2A8A-49A5-86E0-7DD9ECDD5AFE}" name="2023-24" dataDxfId="57" dataCellStyle="Percent"/>
    <tableColumn id="6" xr3:uid="{22E1852A-1A81-4003-85CB-CE355AFB2AE3}" name="2024-25" dataDxfId="56" dataCellStyle="Percent"/>
  </tableColumns>
  <tableStyleInfo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A9B81420-98E0-4DFB-8C10-4D6B13A24A0B}" name="Table11" displayName="Table11" ref="A4:C10" totalsRowShown="0">
  <autoFilter ref="A4:C10" xr:uid="{A9B81420-98E0-4DFB-8C10-4D6B13A24A0B}">
    <filterColumn colId="0" hiddenButton="1"/>
    <filterColumn colId="1" hiddenButton="1"/>
    <filterColumn colId="2" hiddenButton="1"/>
  </autoFilter>
  <tableColumns count="3">
    <tableColumn id="1" xr3:uid="{6008C3F3-658F-4067-AE06-DB82007F1A54}" name="Gender" dataDxfId="55"/>
    <tableColumn id="2" xr3:uid="{0A56D4A4-E648-4CD4-9592-D6A0B4F239C3}" name="Number" dataDxfId="54"/>
    <tableColumn id="3" xr3:uid="{8268C1E6-C65C-4089-8C11-A44910F96C0F}" name="Percent" dataDxfId="53" dataCellStyle="Percent"/>
  </tableColumns>
  <tableStyleInfo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E4A2C6EE-8218-44C6-A46B-A770C3FC1ECC}" name="Table12a" displayName="Table12a" ref="A4:E16" totalsRowShown="0" headerRowDxfId="52" dataDxfId="51">
  <autoFilter ref="A4:E16" xr:uid="{E4A2C6EE-8218-44C6-A46B-A770C3FC1ECC}">
    <filterColumn colId="0" hiddenButton="1"/>
    <filterColumn colId="1" hiddenButton="1"/>
    <filterColumn colId="2" hiddenButton="1"/>
    <filterColumn colId="3" hiddenButton="1"/>
    <filterColumn colId="4" hiddenButton="1"/>
  </autoFilter>
  <tableColumns count="5">
    <tableColumn id="1" xr3:uid="{DAA12AA8-C352-45DC-89DC-72FEB7629D32}" name="Custody Suite" dataDxfId="50"/>
    <tableColumn id="2" xr3:uid="{94FA9563-AD34-4963-AE5F-CE742266C3EE}" name="Males" dataDxfId="49"/>
    <tableColumn id="3" xr3:uid="{66A85353-EC2A-4E76-BCD3-69556C950AB8}" name="Females" dataDxfId="48"/>
    <tableColumn id="5" xr3:uid="{DF5C5BEF-D543-497C-905A-2D89AF12B667}" name="Unknown" dataDxfId="47"/>
    <tableColumn id="4" xr3:uid="{2E4FF3C0-28AC-4350-8CD5-DE8C02FF52C2}" name="Total" dataDxfId="46"/>
  </tableColumns>
  <tableStyleInfo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CF1850CC-93A6-46CE-B266-790AF2565259}" name="Table13" displayName="Table13" ref="A4:B16" totalsRowShown="0">
  <autoFilter ref="A4:B16" xr:uid="{CF1850CC-93A6-46CE-B266-790AF2565259}">
    <filterColumn colId="0" hiddenButton="1"/>
    <filterColumn colId="1" hiddenButton="1"/>
  </autoFilter>
  <tableColumns count="2">
    <tableColumn id="1" xr3:uid="{06972361-B355-44A9-BF16-93EB13FF3092}" name="Custody Suite" dataDxfId="45"/>
    <tableColumn id="2" xr3:uid="{480DD98A-2176-4619-9B95-C1CC59FBA56F}" name="Percent" dataDxfId="44" dataCellStyle="Percent"/>
  </tableColumns>
  <tableStyleInfo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AAF8FA58-2AAF-43DB-99EA-885AE9A2E1D1}" name="Table14" displayName="Table14" ref="A4:C9" totalsRowShown="0">
  <autoFilter ref="A4:C9" xr:uid="{AAF8FA58-2AAF-43DB-99EA-885AE9A2E1D1}">
    <filterColumn colId="0" hiddenButton="1"/>
    <filterColumn colId="1" hiddenButton="1"/>
    <filterColumn colId="2" hiddenButton="1"/>
  </autoFilter>
  <tableColumns count="3">
    <tableColumn id="1" xr3:uid="{F72D2678-CF03-4E3B-8248-22F5CF29448D}" name="Gender" dataDxfId="43"/>
    <tableColumn id="2" xr3:uid="{9A90BC8B-A476-4EC5-A534-9038BD1B5CE8}" name="Number" dataDxfId="42"/>
    <tableColumn id="3" xr3:uid="{25DB40A3-10C7-4EA2-8731-CC7D969E56BF}" name="Percent" dataDxfId="41" dataCellStyle="Percent"/>
  </tableColumns>
  <tableStyleInfo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F79D195-C5C7-488B-A3E1-6159C81DB4CA}" name="Table15a" displayName="Table15a" ref="A4:D15" totalsRowShown="0" headerRowDxfId="40" dataDxfId="39">
  <autoFilter ref="A4:D15" xr:uid="{9F79D195-C5C7-488B-A3E1-6159C81DB4CA}">
    <filterColumn colId="0" hiddenButton="1"/>
    <filterColumn colId="1" hiddenButton="1"/>
    <filterColumn colId="2" hiddenButton="1"/>
    <filterColumn colId="3" hiddenButton="1"/>
  </autoFilter>
  <tableColumns count="4">
    <tableColumn id="1" xr3:uid="{16749092-EDDF-4584-9AC3-BE83A5E917FA}" name="Custody Suite" dataDxfId="38"/>
    <tableColumn id="2" xr3:uid="{1B845398-8F4E-46AB-8390-F84DEABFEB3D}" name="Males" dataDxfId="37"/>
    <tableColumn id="3" xr3:uid="{2AE5CD3C-0603-4D3D-91BF-621B894AA3A0}" name="Females" dataDxfId="36"/>
    <tableColumn id="4" xr3:uid="{4B8936E4-028A-43E8-8882-87562FBE4847}" name="Total" dataDxfId="35"/>
  </tableColumns>
  <tableStyleInfo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B938A675-AD5A-47D4-BA45-5E7F9F811AC0}" name="Table15b" displayName="Table15b" ref="A17:D28" totalsRowShown="0" headerRowDxfId="34" dataDxfId="33" dataCellStyle="Percent">
  <autoFilter ref="A17:D28" xr:uid="{B938A675-AD5A-47D4-BA45-5E7F9F811AC0}">
    <filterColumn colId="0" hiddenButton="1"/>
    <filterColumn colId="1" hiddenButton="1"/>
    <filterColumn colId="2" hiddenButton="1"/>
    <filterColumn colId="3" hiddenButton="1"/>
  </autoFilter>
  <tableColumns count="4">
    <tableColumn id="1" xr3:uid="{19098DDA-9FC3-44B2-832F-C0000F8127EE}" name="Custody Suite" dataDxfId="32"/>
    <tableColumn id="2" xr3:uid="{1AE820FA-2AC6-47A5-A843-03275EDB3D3B}" name="Males" dataDxfId="31" dataCellStyle="Percent"/>
    <tableColumn id="3" xr3:uid="{05A2382D-6198-44B7-9490-EEEF2DFF0C64}" name="Females" dataDxfId="30" dataCellStyle="Percent"/>
    <tableColumn id="4" xr3:uid="{4E767B50-738C-4F45-B9EE-0220C9315158}" name="Percent" dataDxfId="29" dataCellStyle="Percent"/>
  </tableColumns>
  <tableStyleInfo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C3161A4-6462-4B3E-A78C-E9668C565F69}" name="Table16" displayName="Table16" ref="A4:B15" totalsRowShown="0">
  <autoFilter ref="A4:B15" xr:uid="{0C3161A4-6462-4B3E-A78C-E9668C565F69}">
    <filterColumn colId="0" hiddenButton="1"/>
    <filterColumn colId="1" hiddenButton="1"/>
  </autoFilter>
  <tableColumns count="2">
    <tableColumn id="1" xr3:uid="{E394A3AC-E64F-4AE6-B1E6-539A46829343}" name="Custody Suite" dataDxfId="28"/>
    <tableColumn id="2" xr3:uid="{46A4C0E8-543A-441E-8CCA-70A50C80E7FD}" name="Percent" dataDxfId="27" dataCellStyle="Percent"/>
  </tableColumns>
  <tableStyleInfo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266E342A-EA5A-4B4B-A2F7-600022DBF57D}" name="Table17" displayName="Table17" ref="A4:F5" totalsRowShown="0" headerRowDxfId="26" dataDxfId="25">
  <autoFilter ref="A4:F5" xr:uid="{266E342A-EA5A-4B4B-A2F7-600022DBF57D}">
    <filterColumn colId="0" hiddenButton="1"/>
    <filterColumn colId="1" hiddenButton="1"/>
    <filterColumn colId="2" hiddenButton="1"/>
    <filterColumn colId="3" hiddenButton="1"/>
    <filterColumn colId="4" hiddenButton="1"/>
    <filterColumn colId="5" hiddenButton="1"/>
  </autoFilter>
  <tableColumns count="6">
    <tableColumn id="1" xr3:uid="{4CEAB3D3-B028-4D04-B556-CE528B413F3D}" name="Year" dataDxfId="24"/>
    <tableColumn id="2" xr3:uid="{0E09439E-0000-46EA-B395-58A8B635CE7A}" name="2020-21" dataDxfId="23"/>
    <tableColumn id="3" xr3:uid="{9B4074E7-EE7B-417B-B23A-C10C7137CAB7}" name="2021-22" dataDxfId="22"/>
    <tableColumn id="5" xr3:uid="{F429BF69-B375-4997-8F0D-BBCFF4D9FD66}" name="2022-23" dataDxfId="21"/>
    <tableColumn id="4" xr3:uid="{20BC0FB4-A3F7-4AB3-9053-EA68170A3068}" name="2023-24" dataDxfId="20"/>
    <tableColumn id="6" xr3:uid="{1E22CD2C-03CA-4FAA-89E4-508F2FD4C5BF}" name="2024-25" dataDxfId="19"/>
  </tableColumns>
  <tableStyleInfo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519B9D6-AF4F-4BF5-9A68-1AE1904A0BDB}" name="Table18" displayName="Table18" ref="A4:D8" totalsRowShown="0">
  <autoFilter ref="A4:D8" xr:uid="{5519B9D6-AF4F-4BF5-9A68-1AE1904A0BDB}">
    <filterColumn colId="0" hiddenButton="1"/>
    <filterColumn colId="1" hiddenButton="1"/>
    <filterColumn colId="2" hiddenButton="1"/>
    <filterColumn colId="3" hiddenButton="1"/>
  </autoFilter>
  <tableColumns count="4">
    <tableColumn id="1" xr3:uid="{0BF84A57-3D2B-4A4E-A370-D7BD18E339FA}" name="Team" dataDxfId="18"/>
    <tableColumn id="2" xr3:uid="{445A2E41-E1D7-4888-A745-19197F7D9B57}" name="Detainees Selected for Interview" dataDxfId="17"/>
    <tableColumn id="3" xr3:uid="{0F5715D4-5992-4F57-9F95-611316FCE868}" name="Custody Records Checked" dataDxfId="16"/>
    <tableColumn id="4" xr3:uid="{AF380AA8-261C-45FC-A3DF-32CD0C6ED508}" name="% Checked" dataDxfId="15" dataCellStyle="Percent">
      <calculatedColumnFormula>Table18[[#This Row],[Custody Records Checked]]/Table18[[#This Row],[Detainees Selected for Interview]]</calculatedColumnFormula>
    </tableColumn>
  </tableColumns>
  <tableStyleInfo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BD977EB-893D-4B28-855F-ADB4D347D237}" name="Table19" displayName="Table19" ref="A4:B13" totalsRowShown="0" dataDxfId="14">
  <autoFilter ref="A4:B13" xr:uid="{3BD977EB-893D-4B28-855F-ADB4D347D237}">
    <filterColumn colId="0" hiddenButton="1"/>
    <filterColumn colId="1" hiddenButton="1"/>
  </autoFilter>
  <tableColumns count="2">
    <tableColumn id="1" xr3:uid="{FA63EEEF-A048-4880-814A-1B96762EF360}" name="Custody Suite" dataDxfId="13"/>
    <tableColumn id="2" xr3:uid="{9B2B4E7E-7591-43E8-9285-4CC3FA174338}" name="Total" dataDxfId="12"/>
  </tableColumns>
  <tableStyleInfo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8518FDD-A25C-455F-9F52-6B5305478D04}" name="Table20" displayName="Table20" ref="A4:C9" totalsRowShown="0">
  <autoFilter ref="A4:C9" xr:uid="{48518FDD-A25C-455F-9F52-6B5305478D04}">
    <filterColumn colId="0" hiddenButton="1"/>
    <filterColumn colId="1" hiddenButton="1"/>
    <filterColumn colId="2" hiddenButton="1"/>
  </autoFilter>
  <tableColumns count="3">
    <tableColumn id="1" xr3:uid="{3022172E-E681-4B4A-A5F9-EA9322926FCA}" name="Serious Crime Suite" dataDxfId="11"/>
    <tableColumn id="2" xr3:uid="{61762599-3C90-4354-B8C2-E081A182342E}" name="Number of visits" dataDxfId="10"/>
    <tableColumn id="3" xr3:uid="{12011AC8-9149-4F52-9D76-16DAD551921D}" name="Percent" dataDxfId="9" dataCellStyle="Percent"/>
  </tableColumns>
  <tableStyleInfo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3E2A5D5-A4BC-41FB-8EEC-0237D3937EA0}" name="Table21" displayName="Table21" ref="A4:C10" totalsRowShown="0">
  <autoFilter ref="A4:C10" xr:uid="{53E2A5D5-A4BC-41FB-8EEC-0237D3937EA0}">
    <filterColumn colId="0" hiddenButton="1"/>
    <filterColumn colId="1" hiddenButton="1"/>
    <filterColumn colId="2" hiddenButton="1"/>
  </autoFilter>
  <tableColumns count="3">
    <tableColumn id="1" xr3:uid="{6F91FDDB-0030-4153-B807-F837D069CFB3}" name="Reason" dataDxfId="8"/>
    <tableColumn id="2" xr3:uid="{E86F1615-C1E5-4323-9DAA-787C987CFB83}" name="Total" dataDxfId="7"/>
    <tableColumn id="3" xr3:uid="{278006DC-6259-43C0-8404-9F7543A5311C}" name="Percent" dataDxfId="6" dataCellStyle="Percent"/>
  </tableColumns>
  <tableStyleInfo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E208041-5A63-4A3E-AD9D-273CB4467583}" name="Table22" displayName="Table22" ref="A4:C8" totalsRowShown="0">
  <autoFilter ref="A4:C8" xr:uid="{CE208041-5A63-4A3E-AD9D-273CB4467583}">
    <filterColumn colId="0" hiddenButton="1"/>
    <filterColumn colId="1" hiddenButton="1"/>
    <filterColumn colId="2" hiddenButton="1"/>
  </autoFilter>
  <tableColumns count="3">
    <tableColumn id="1" xr3:uid="{E340A3B5-BEAB-4714-AC28-4ED1C8D04121}" name="Team" dataDxfId="5"/>
    <tableColumn id="2" xr3:uid="{AEC7C831-D6D9-4693-AF90-EEA6A74F4160}" name="Number" dataDxfId="4"/>
    <tableColumn id="3" xr3:uid="{E06996B8-CF42-4256-87DD-05EE87FB20D4}" name="Percent" dataDxfId="3" dataCellStyle="Percent"/>
  </tableColumns>
  <tableStyleInfo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EB627F8-EE1B-4617-A3BC-BC7BC6087703}" name="Table23" displayName="Table23" ref="A4:C11" totalsRowShown="0">
  <autoFilter ref="A4:C11" xr:uid="{EEB627F8-EE1B-4617-A3BC-BC7BC6087703}">
    <filterColumn colId="0" hiddenButton="1"/>
    <filterColumn colId="1" hiddenButton="1"/>
    <filterColumn colId="2" hiddenButton="1"/>
  </autoFilter>
  <tableColumns count="3">
    <tableColumn id="1" xr3:uid="{7B1EC51E-D212-40CA-B16C-CCE9EEE04D4E}" name="Start Date" dataDxfId="2"/>
    <tableColumn id="2" xr3:uid="{E496EE4D-6B67-4568-B817-C0BD635B8172}" name="Total" dataDxfId="1"/>
    <tableColumn id="3" xr3:uid="{2F75B073-97C4-4904-A672-6AC513E3548B}" name="Percent" dataDxfId="0" dataCellStyle="Percent"/>
  </tableColumns>
  <tableStyleInfo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ipolicingboard.org.uk/" TargetMode="External"/><Relationship Id="rId2" Type="http://schemas.openxmlformats.org/officeDocument/2006/relationships/hyperlink" Target="https://code.statisticsauthority.gov.uk/the-code/" TargetMode="External"/><Relationship Id="rId1" Type="http://schemas.openxmlformats.org/officeDocument/2006/relationships/hyperlink" Target="mailto:statistics@nipolicingboard.org.uk" TargetMode="External"/><Relationship Id="rId5" Type="http://schemas.openxmlformats.org/officeDocument/2006/relationships/table" Target="../tables/table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87E1A-3AD2-4573-9B9A-AF62A7A17956}">
  <dimension ref="A1:A23"/>
  <sheetViews>
    <sheetView tabSelected="1" workbookViewId="0">
      <selection activeCell="B1" sqref="B1"/>
    </sheetView>
  </sheetViews>
  <sheetFormatPr defaultColWidth="9.1796875" defaultRowHeight="15.5" x14ac:dyDescent="0.35"/>
  <cols>
    <col min="1" max="1" width="85.7265625" style="7" customWidth="1"/>
    <col min="2" max="16384" width="9.1796875" style="12"/>
  </cols>
  <sheetData>
    <row r="1" spans="1:1" s="27" customFormat="1" ht="34.5" customHeight="1" x14ac:dyDescent="0.45">
      <c r="A1" s="1" t="s">
        <v>215</v>
      </c>
    </row>
    <row r="2" spans="1:1" ht="117.75" customHeight="1" x14ac:dyDescent="0.35">
      <c r="A2" s="2" t="s">
        <v>216</v>
      </c>
    </row>
    <row r="3" spans="1:1" ht="25" customHeight="1" x14ac:dyDescent="0.35">
      <c r="A3" s="3" t="s">
        <v>0</v>
      </c>
    </row>
    <row r="4" spans="1:1" x14ac:dyDescent="0.35">
      <c r="A4" s="75" t="s">
        <v>222</v>
      </c>
    </row>
    <row r="5" spans="1:1" ht="25" customHeight="1" x14ac:dyDescent="0.35">
      <c r="A5" s="3" t="s">
        <v>1</v>
      </c>
    </row>
    <row r="6" spans="1:1" x14ac:dyDescent="0.35">
      <c r="A6" s="2" t="s">
        <v>2</v>
      </c>
    </row>
    <row r="7" spans="1:1" ht="25" customHeight="1" x14ac:dyDescent="0.35">
      <c r="A7" s="3" t="s">
        <v>3</v>
      </c>
    </row>
    <row r="8" spans="1:1" x14ac:dyDescent="0.35">
      <c r="A8" s="2" t="s">
        <v>4</v>
      </c>
    </row>
    <row r="9" spans="1:1" x14ac:dyDescent="0.35">
      <c r="A9" s="2" t="s">
        <v>5</v>
      </c>
    </row>
    <row r="10" spans="1:1" x14ac:dyDescent="0.35">
      <c r="A10" s="2" t="s">
        <v>6</v>
      </c>
    </row>
    <row r="11" spans="1:1" x14ac:dyDescent="0.35">
      <c r="A11" s="3" t="s">
        <v>7</v>
      </c>
    </row>
    <row r="12" spans="1:1" x14ac:dyDescent="0.35">
      <c r="A12" s="3" t="s">
        <v>8</v>
      </c>
    </row>
    <row r="13" spans="1:1" x14ac:dyDescent="0.35">
      <c r="A13" s="4" t="s">
        <v>9</v>
      </c>
    </row>
    <row r="14" spans="1:1" ht="25" customHeight="1" x14ac:dyDescent="0.35">
      <c r="A14" s="3" t="s">
        <v>10</v>
      </c>
    </row>
    <row r="15" spans="1:1" ht="84.75" customHeight="1" x14ac:dyDescent="0.35">
      <c r="A15" s="2" t="s">
        <v>26</v>
      </c>
    </row>
    <row r="16" spans="1:1" ht="25" customHeight="1" x14ac:dyDescent="0.35">
      <c r="A16" s="3" t="s">
        <v>27</v>
      </c>
    </row>
    <row r="17" spans="1:1" ht="108.5" x14ac:dyDescent="0.35">
      <c r="A17" s="25" t="s">
        <v>28</v>
      </c>
    </row>
    <row r="18" spans="1:1" ht="25" customHeight="1" x14ac:dyDescent="0.35">
      <c r="A18" s="5" t="s">
        <v>11</v>
      </c>
    </row>
    <row r="19" spans="1:1" ht="77.5" x14ac:dyDescent="0.35">
      <c r="A19" s="2" t="s">
        <v>29</v>
      </c>
    </row>
    <row r="20" spans="1:1" ht="25" customHeight="1" x14ac:dyDescent="0.35">
      <c r="A20" s="3" t="s">
        <v>12</v>
      </c>
    </row>
    <row r="21" spans="1:1" x14ac:dyDescent="0.35">
      <c r="A21" s="6" t="s">
        <v>13</v>
      </c>
    </row>
    <row r="22" spans="1:1" ht="25" customHeight="1" x14ac:dyDescent="0.35">
      <c r="A22" s="3" t="s">
        <v>14</v>
      </c>
    </row>
    <row r="23" spans="1:1" x14ac:dyDescent="0.35">
      <c r="A23" s="26" t="s">
        <v>15</v>
      </c>
    </row>
  </sheetData>
  <hyperlinks>
    <hyperlink ref="A13" r:id="rId1" xr:uid="{2D434A93-1CA3-48BA-8D23-DB1F41AE1A88}"/>
    <hyperlink ref="A21" r:id="rId2" xr:uid="{0E0E30EA-549F-40A5-AB0A-7505287E3366}"/>
    <hyperlink ref="A23" r:id="rId3" xr:uid="{9DA09038-4B63-4F05-805C-3697703D3FF6}"/>
  </hyperlinks>
  <pageMargins left="0.7" right="0.7" top="0.75" bottom="0.75" header="0.3" footer="0.3"/>
  <pageSetup paperSize="9" orientation="portrait" r:id="rId4"/>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A84E4-AC28-45D8-987C-543C92580476}">
  <dimension ref="A1:B27"/>
  <sheetViews>
    <sheetView workbookViewId="0">
      <selection activeCell="A29" sqref="A29"/>
    </sheetView>
  </sheetViews>
  <sheetFormatPr defaultRowHeight="15.5" x14ac:dyDescent="0.35"/>
  <cols>
    <col min="1" max="1" width="68" style="12" customWidth="1"/>
    <col min="2" max="2" width="24.1796875" customWidth="1"/>
  </cols>
  <sheetData>
    <row r="1" spans="1:2" s="10" customFormat="1" ht="25" customHeight="1" x14ac:dyDescent="0.45">
      <c r="A1" s="8" t="s">
        <v>119</v>
      </c>
      <c r="B1" s="9"/>
    </row>
    <row r="2" spans="1:2" x14ac:dyDescent="0.35">
      <c r="A2" s="46" t="s">
        <v>16</v>
      </c>
      <c r="B2" s="11"/>
    </row>
    <row r="3" spans="1:2" x14ac:dyDescent="0.35">
      <c r="A3" s="46" t="s">
        <v>17</v>
      </c>
      <c r="B3" s="11"/>
    </row>
    <row r="4" spans="1:2" ht="31.5" customHeight="1" x14ac:dyDescent="0.35">
      <c r="A4" s="48" t="s">
        <v>125</v>
      </c>
      <c r="B4" s="49" t="s">
        <v>126</v>
      </c>
    </row>
    <row r="5" spans="1:2" x14ac:dyDescent="0.35">
      <c r="A5" s="12" t="s">
        <v>144</v>
      </c>
      <c r="B5" s="47" t="s">
        <v>118</v>
      </c>
    </row>
    <row r="6" spans="1:2" x14ac:dyDescent="0.35">
      <c r="A6" s="12" t="s">
        <v>146</v>
      </c>
      <c r="B6" s="47" t="s">
        <v>120</v>
      </c>
    </row>
    <row r="7" spans="1:2" x14ac:dyDescent="0.35">
      <c r="A7" s="12" t="s">
        <v>149</v>
      </c>
      <c r="B7" s="47" t="s">
        <v>121</v>
      </c>
    </row>
    <row r="8" spans="1:2" x14ac:dyDescent="0.35">
      <c r="A8" s="12" t="s">
        <v>152</v>
      </c>
      <c r="B8" s="47" t="s">
        <v>122</v>
      </c>
    </row>
    <row r="9" spans="1:2" x14ac:dyDescent="0.35">
      <c r="A9" s="12" t="s">
        <v>153</v>
      </c>
      <c r="B9" s="47" t="s">
        <v>123</v>
      </c>
    </row>
    <row r="10" spans="1:2" x14ac:dyDescent="0.35">
      <c r="A10" s="12" t="s">
        <v>154</v>
      </c>
      <c r="B10" s="47" t="s">
        <v>124</v>
      </c>
    </row>
    <row r="11" spans="1:2" x14ac:dyDescent="0.35">
      <c r="A11" s="12" t="s">
        <v>155</v>
      </c>
      <c r="B11" s="47" t="s">
        <v>127</v>
      </c>
    </row>
    <row r="12" spans="1:2" x14ac:dyDescent="0.35">
      <c r="A12" s="12" t="s">
        <v>212</v>
      </c>
      <c r="B12" s="47" t="s">
        <v>128</v>
      </c>
    </row>
    <row r="13" spans="1:2" x14ac:dyDescent="0.35">
      <c r="A13" s="12" t="s">
        <v>156</v>
      </c>
      <c r="B13" s="47" t="s">
        <v>129</v>
      </c>
    </row>
    <row r="14" spans="1:2" x14ac:dyDescent="0.35">
      <c r="A14" s="12" t="s">
        <v>213</v>
      </c>
      <c r="B14" s="47" t="s">
        <v>130</v>
      </c>
    </row>
    <row r="15" spans="1:2" x14ac:dyDescent="0.35">
      <c r="A15" s="12" t="s">
        <v>158</v>
      </c>
      <c r="B15" s="47" t="s">
        <v>131</v>
      </c>
    </row>
    <row r="16" spans="1:2" x14ac:dyDescent="0.35">
      <c r="A16" s="12" t="s">
        <v>157</v>
      </c>
      <c r="B16" s="47" t="s">
        <v>132</v>
      </c>
    </row>
    <row r="17" spans="1:2" x14ac:dyDescent="0.35">
      <c r="A17" s="12" t="s">
        <v>161</v>
      </c>
      <c r="B17" s="47" t="s">
        <v>133</v>
      </c>
    </row>
    <row r="18" spans="1:2" x14ac:dyDescent="0.35">
      <c r="A18" s="12" t="s">
        <v>160</v>
      </c>
      <c r="B18" s="47" t="s">
        <v>134</v>
      </c>
    </row>
    <row r="19" spans="1:2" x14ac:dyDescent="0.35">
      <c r="A19" s="12" t="s">
        <v>162</v>
      </c>
      <c r="B19" s="47" t="s">
        <v>135</v>
      </c>
    </row>
    <row r="20" spans="1:2" x14ac:dyDescent="0.35">
      <c r="A20" s="12" t="s">
        <v>164</v>
      </c>
      <c r="B20" s="47" t="s">
        <v>136</v>
      </c>
    </row>
    <row r="21" spans="1:2" x14ac:dyDescent="0.35">
      <c r="A21" s="12" t="s">
        <v>214</v>
      </c>
      <c r="B21" s="47" t="s">
        <v>137</v>
      </c>
    </row>
    <row r="22" spans="1:2" x14ac:dyDescent="0.35">
      <c r="A22" s="12" t="s">
        <v>165</v>
      </c>
      <c r="B22" s="47" t="s">
        <v>138</v>
      </c>
    </row>
    <row r="23" spans="1:2" x14ac:dyDescent="0.35">
      <c r="A23" s="12" t="s">
        <v>166</v>
      </c>
      <c r="B23" s="47" t="s">
        <v>139</v>
      </c>
    </row>
    <row r="24" spans="1:2" x14ac:dyDescent="0.35">
      <c r="A24" s="12" t="s">
        <v>220</v>
      </c>
      <c r="B24" s="47" t="s">
        <v>140</v>
      </c>
    </row>
    <row r="25" spans="1:2" x14ac:dyDescent="0.35">
      <c r="A25" s="12" t="s">
        <v>167</v>
      </c>
      <c r="B25" s="47" t="s">
        <v>141</v>
      </c>
    </row>
    <row r="26" spans="1:2" x14ac:dyDescent="0.35">
      <c r="A26" s="12" t="s">
        <v>168</v>
      </c>
      <c r="B26" s="47" t="s">
        <v>142</v>
      </c>
    </row>
    <row r="27" spans="1:2" x14ac:dyDescent="0.35">
      <c r="A27" s="12" t="s">
        <v>169</v>
      </c>
      <c r="B27" s="47" t="s">
        <v>143</v>
      </c>
    </row>
  </sheetData>
  <hyperlinks>
    <hyperlink ref="A2" location="Metadata!A1" display="Metadata" xr:uid="{B684D3DE-D6A7-460A-A7BD-399FA51009CA}"/>
    <hyperlink ref="A3" location="Notes!A1" display="Notes" xr:uid="{1AB73C52-9719-469A-983C-9054E1783D68}"/>
    <hyperlink ref="B5" location="'1'!A1" display="Table 1" xr:uid="{2F56B866-3395-4436-876C-40745A917676}"/>
    <hyperlink ref="B6" location="'2'!A1" display="Table 2" xr:uid="{A5EECD66-DA63-4486-9E5F-16D4BCFDBFC0}"/>
    <hyperlink ref="B7" location="'3'!A1" display="Table 3" xr:uid="{550A3412-4BCA-4415-AC67-B1BE8C38D276}"/>
    <hyperlink ref="B8" location="'4'!A1" display="Table 4" xr:uid="{CE685974-D533-4F21-B0A9-4234AF6B73B4}"/>
    <hyperlink ref="B9" location="'5'!A1" display="Table 5" xr:uid="{5146110A-274C-49D0-A7F2-D18C00E65349}"/>
    <hyperlink ref="B10" location="'6'!A1" display="Table 6" xr:uid="{06D05155-9A83-4767-B165-3CEC8BEB3A80}"/>
    <hyperlink ref="B11" location="'7'!A1" display="Table 7" xr:uid="{D4E397F4-9809-4070-9A4E-6CA4E61F15A5}"/>
    <hyperlink ref="B12" location="'8'!A1" display="Table 8" xr:uid="{8BF9038B-25A1-49EF-80E1-D3089ACB30A1}"/>
    <hyperlink ref="B13" location="'9'!A1" display="Table 9" xr:uid="{F13323E3-2C20-4F1D-A48F-67F86DAF13A8}"/>
    <hyperlink ref="B14" location="'10'!A1" display="Table 10" xr:uid="{4EEC3FB0-3676-49DF-9A96-1481B4EA394D}"/>
    <hyperlink ref="B15" location="'11'!A1" display="Table 11" xr:uid="{D33E7F31-3A85-4986-90DD-58EFC1AC0255}"/>
    <hyperlink ref="B16" location="'12'!A1" display="Table 12" xr:uid="{19922BDC-8FF7-492C-98DB-94A9A470315E}"/>
    <hyperlink ref="B17" location="'13'!A1" display="Table 13" xr:uid="{998D4466-FEE8-47F2-A594-2EECD0283B86}"/>
    <hyperlink ref="B18" location="'14'!A1" display="Table 14" xr:uid="{FC00DED4-3BBC-4AB0-89E4-2C671678C4F9}"/>
    <hyperlink ref="B19" location="'15'!A1" display="Table 15" xr:uid="{60AF42CD-CBCF-4CB6-886E-F1A82B095C16}"/>
    <hyperlink ref="B20" location="'16'!A1" display="Table 16" xr:uid="{E1A70313-1D8F-4C59-BF31-E7AD04A5299D}"/>
    <hyperlink ref="B21" location="'17'!A1" display="Table 17" xr:uid="{6FF14AEB-9053-4808-8FB0-AEE0EB0452DF}"/>
    <hyperlink ref="B22" location="'18'!A1" display="Table 18" xr:uid="{06FDAF06-305B-46DC-B230-95082BCD05B3}"/>
    <hyperlink ref="B23" location="'19'!A1" display="Table 19" xr:uid="{91BE6F91-2833-4948-BA8D-EB6F8544B57F}"/>
    <hyperlink ref="B24" location="'20'!A1" display="Table 20" xr:uid="{F9826A53-7ABF-4046-9CF8-6E5FA7B33BF6}"/>
    <hyperlink ref="B27" location="'23'!A1" display="Table 23" xr:uid="{0763FF18-A2AB-49AE-87EC-4D2A7E79922E}"/>
    <hyperlink ref="B26" location="'22'!A1" display="Table 22" xr:uid="{3269C1EA-CC98-451F-9C9B-023310688E61}"/>
    <hyperlink ref="B25" location="'21'!A1" display="Table 21" xr:uid="{3BB8E4DA-BD87-495F-9D53-ECF95D3857D3}"/>
  </hyperlink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89E31-581C-4B03-9BBC-9E805C8115AD}">
  <dimension ref="A1:C13"/>
  <sheetViews>
    <sheetView workbookViewId="0">
      <selection activeCell="B1" sqref="B1"/>
    </sheetView>
  </sheetViews>
  <sheetFormatPr defaultColWidth="9.1796875" defaultRowHeight="15.5" x14ac:dyDescent="0.35"/>
  <cols>
    <col min="1" max="1" width="18.81640625" style="12" customWidth="1"/>
    <col min="2" max="2" width="173.453125" style="12" customWidth="1"/>
    <col min="3" max="16384" width="9.1796875" style="12"/>
  </cols>
  <sheetData>
    <row r="1" spans="1:3" ht="25" customHeight="1" x14ac:dyDescent="0.45">
      <c r="A1" s="13" t="s">
        <v>17</v>
      </c>
      <c r="B1" s="14"/>
      <c r="C1" s="15"/>
    </row>
    <row r="2" spans="1:3" ht="30" customHeight="1" x14ac:dyDescent="0.35">
      <c r="A2" s="16" t="s">
        <v>18</v>
      </c>
      <c r="B2" s="14"/>
      <c r="C2" s="15"/>
    </row>
    <row r="3" spans="1:3" ht="30" customHeight="1" x14ac:dyDescent="0.35">
      <c r="A3" s="17" t="s">
        <v>19</v>
      </c>
      <c r="B3" s="18" t="s">
        <v>20</v>
      </c>
      <c r="C3" s="15"/>
    </row>
    <row r="4" spans="1:3" s="19" customFormat="1" ht="60.75" customHeight="1" x14ac:dyDescent="0.35">
      <c r="A4" s="14" t="s">
        <v>21</v>
      </c>
      <c r="B4" s="20" t="s">
        <v>53</v>
      </c>
      <c r="C4" s="14"/>
    </row>
    <row r="5" spans="1:3" s="19" customFormat="1" ht="30" customHeight="1" x14ac:dyDescent="0.35">
      <c r="A5" s="14" t="s">
        <v>22</v>
      </c>
      <c r="B5" s="19" t="s">
        <v>170</v>
      </c>
      <c r="C5" s="14"/>
    </row>
    <row r="6" spans="1:3" s="19" customFormat="1" ht="30" customHeight="1" x14ac:dyDescent="0.35">
      <c r="A6" s="14" t="s">
        <v>23</v>
      </c>
      <c r="B6" s="20" t="s">
        <v>173</v>
      </c>
      <c r="C6" s="14"/>
    </row>
    <row r="7" spans="1:3" s="19" customFormat="1" x14ac:dyDescent="0.35">
      <c r="A7" s="14" t="s">
        <v>179</v>
      </c>
      <c r="B7" s="14" t="s">
        <v>180</v>
      </c>
      <c r="C7" s="14"/>
    </row>
    <row r="8" spans="1:3" s="19" customFormat="1" ht="31" x14ac:dyDescent="0.35">
      <c r="A8" s="14" t="s">
        <v>182</v>
      </c>
      <c r="B8" s="14" t="s">
        <v>183</v>
      </c>
      <c r="C8" s="14"/>
    </row>
    <row r="9" spans="1:3" s="19" customFormat="1" x14ac:dyDescent="0.35">
      <c r="A9" s="14" t="s">
        <v>188</v>
      </c>
      <c r="B9" s="14" t="s">
        <v>189</v>
      </c>
    </row>
    <row r="10" spans="1:3" s="19" customFormat="1" x14ac:dyDescent="0.35">
      <c r="A10" s="14"/>
      <c r="B10" s="14"/>
    </row>
    <row r="11" spans="1:3" s="19" customFormat="1" x14ac:dyDescent="0.35">
      <c r="A11" s="14"/>
      <c r="B11" s="14"/>
    </row>
    <row r="12" spans="1:3" s="19" customFormat="1" x14ac:dyDescent="0.35">
      <c r="A12" s="14"/>
      <c r="B12" s="21"/>
    </row>
    <row r="13" spans="1:3" s="19" customFormat="1" x14ac:dyDescent="0.35">
      <c r="A13" s="14"/>
      <c r="B13" s="14"/>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00607-9817-413E-B0AB-4A7C3CA0FD1B}">
  <dimension ref="A1:I26"/>
  <sheetViews>
    <sheetView zoomScaleNormal="100" workbookViewId="0">
      <selection activeCell="C37" sqref="C37"/>
    </sheetView>
  </sheetViews>
  <sheetFormatPr defaultRowHeight="14.5" x14ac:dyDescent="0.35"/>
  <cols>
    <col min="1" max="1" width="33" customWidth="1"/>
    <col min="2" max="2" width="39.54296875" customWidth="1"/>
    <col min="3" max="4" width="16.81640625" customWidth="1"/>
  </cols>
  <sheetData>
    <row r="1" spans="1:9" s="19" customFormat="1" ht="25" customHeight="1" x14ac:dyDescent="0.35">
      <c r="A1" s="22" t="s">
        <v>112</v>
      </c>
      <c r="B1" s="16"/>
      <c r="C1" s="16"/>
      <c r="D1" s="16"/>
      <c r="E1" s="16"/>
      <c r="F1" s="16"/>
      <c r="G1" s="16"/>
      <c r="H1" s="16"/>
      <c r="I1" s="21"/>
    </row>
    <row r="2" spans="1:9" s="19" customFormat="1" ht="25" customHeight="1" x14ac:dyDescent="0.35">
      <c r="A2" s="23" t="s">
        <v>113</v>
      </c>
      <c r="B2" s="16"/>
      <c r="C2" s="16"/>
      <c r="D2" s="16"/>
      <c r="E2" s="16"/>
      <c r="F2" s="16"/>
      <c r="G2" s="16"/>
      <c r="H2" s="16"/>
      <c r="I2" s="21"/>
    </row>
    <row r="3" spans="1:9" s="12" customFormat="1" ht="25" customHeight="1" x14ac:dyDescent="0.35">
      <c r="A3" s="24" t="s">
        <v>24</v>
      </c>
      <c r="H3" s="16"/>
    </row>
    <row r="4" spans="1:9" s="45" customFormat="1" ht="46.5" x14ac:dyDescent="0.35">
      <c r="A4" s="39" t="s">
        <v>30</v>
      </c>
      <c r="B4" s="39" t="s">
        <v>31</v>
      </c>
      <c r="C4" s="40" t="s">
        <v>197</v>
      </c>
      <c r="D4" s="40" t="s">
        <v>32</v>
      </c>
      <c r="E4" s="44"/>
      <c r="F4" s="44"/>
      <c r="H4" s="16"/>
    </row>
    <row r="5" spans="1:9" s="12" customFormat="1" ht="15.5" x14ac:dyDescent="0.35">
      <c r="A5" s="38" t="s">
        <v>33</v>
      </c>
      <c r="B5" s="42" t="s">
        <v>35</v>
      </c>
      <c r="C5" s="43">
        <v>0</v>
      </c>
      <c r="D5" s="43">
        <v>7</v>
      </c>
      <c r="E5" s="30"/>
      <c r="F5" s="30"/>
    </row>
    <row r="6" spans="1:9" s="12" customFormat="1" ht="15.5" x14ac:dyDescent="0.35">
      <c r="A6" s="38" t="s">
        <v>33</v>
      </c>
      <c r="B6" s="38" t="s">
        <v>184</v>
      </c>
      <c r="C6" s="43">
        <v>36</v>
      </c>
      <c r="D6" s="43">
        <v>36</v>
      </c>
      <c r="E6" s="30"/>
      <c r="F6" s="30"/>
    </row>
    <row r="7" spans="1:9" s="12" customFormat="1" ht="15.5" x14ac:dyDescent="0.35">
      <c r="A7" s="38" t="s">
        <v>33</v>
      </c>
      <c r="B7" s="42" t="s">
        <v>185</v>
      </c>
      <c r="C7" s="43">
        <v>84</v>
      </c>
      <c r="D7" s="43">
        <v>78</v>
      </c>
      <c r="E7" s="30"/>
      <c r="F7" s="30"/>
    </row>
    <row r="8" spans="1:9" s="12" customFormat="1" ht="15.5" x14ac:dyDescent="0.35">
      <c r="A8" s="41" t="s">
        <v>33</v>
      </c>
      <c r="B8" s="41" t="s">
        <v>36</v>
      </c>
      <c r="C8" s="40">
        <v>120</v>
      </c>
      <c r="D8" s="40">
        <v>121</v>
      </c>
      <c r="E8" s="30"/>
      <c r="F8" s="30"/>
    </row>
    <row r="9" spans="1:9" s="12" customFormat="1" ht="15.5" x14ac:dyDescent="0.35">
      <c r="A9" s="38" t="s">
        <v>37</v>
      </c>
      <c r="B9" s="38" t="s">
        <v>34</v>
      </c>
      <c r="C9" s="43">
        <v>59</v>
      </c>
      <c r="D9" s="43">
        <v>50</v>
      </c>
      <c r="E9" s="30"/>
      <c r="F9" s="30"/>
    </row>
    <row r="10" spans="1:9" s="29" customFormat="1" ht="15.5" x14ac:dyDescent="0.35">
      <c r="A10" s="38" t="s">
        <v>37</v>
      </c>
      <c r="B10" s="38" t="s">
        <v>38</v>
      </c>
      <c r="C10" s="43">
        <v>0</v>
      </c>
      <c r="D10" s="43">
        <v>3</v>
      </c>
      <c r="E10" s="31"/>
      <c r="F10" s="31"/>
    </row>
    <row r="11" spans="1:9" s="12" customFormat="1" ht="15.5" x14ac:dyDescent="0.35">
      <c r="A11" s="38" t="s">
        <v>37</v>
      </c>
      <c r="B11" s="38" t="s">
        <v>198</v>
      </c>
      <c r="C11" s="43">
        <v>0</v>
      </c>
      <c r="D11" s="43">
        <v>1</v>
      </c>
      <c r="E11" s="30"/>
      <c r="F11" s="30"/>
    </row>
    <row r="12" spans="1:9" s="12" customFormat="1" ht="15.5" x14ac:dyDescent="0.35">
      <c r="A12" s="38" t="s">
        <v>37</v>
      </c>
      <c r="B12" s="38" t="s">
        <v>39</v>
      </c>
      <c r="C12" s="43">
        <v>36</v>
      </c>
      <c r="D12" s="43">
        <v>36</v>
      </c>
      <c r="E12" s="30" t="s">
        <v>186</v>
      </c>
      <c r="F12" s="30"/>
    </row>
    <row r="13" spans="1:9" s="12" customFormat="1" ht="15.5" x14ac:dyDescent="0.35">
      <c r="A13" s="38" t="s">
        <v>37</v>
      </c>
      <c r="B13" s="38" t="s">
        <v>40</v>
      </c>
      <c r="C13" s="43">
        <v>102</v>
      </c>
      <c r="D13" s="43">
        <v>94</v>
      </c>
      <c r="E13" s="30"/>
      <c r="F13" s="30"/>
    </row>
    <row r="14" spans="1:9" s="12" customFormat="1" ht="15.5" x14ac:dyDescent="0.35">
      <c r="A14" s="38" t="s">
        <v>37</v>
      </c>
      <c r="B14" s="38" t="s">
        <v>41</v>
      </c>
      <c r="C14" s="43">
        <v>27</v>
      </c>
      <c r="D14" s="43">
        <v>25</v>
      </c>
      <c r="E14" s="30"/>
      <c r="F14" s="30"/>
    </row>
    <row r="15" spans="1:9" s="12" customFormat="1" ht="15.5" x14ac:dyDescent="0.35">
      <c r="A15" s="38" t="s">
        <v>37</v>
      </c>
      <c r="B15" s="38" t="s">
        <v>42</v>
      </c>
      <c r="C15" s="43">
        <v>12</v>
      </c>
      <c r="D15" s="43">
        <v>9</v>
      </c>
      <c r="E15" s="30"/>
      <c r="F15" s="30"/>
    </row>
    <row r="16" spans="1:9" s="12" customFormat="1" ht="15.5" x14ac:dyDescent="0.35">
      <c r="A16" s="41" t="s">
        <v>37</v>
      </c>
      <c r="B16" s="41" t="s">
        <v>36</v>
      </c>
      <c r="C16" s="40">
        <v>236</v>
      </c>
      <c r="D16" s="40">
        <v>218</v>
      </c>
    </row>
    <row r="17" spans="1:4" s="12" customFormat="1" ht="15.5" x14ac:dyDescent="0.35">
      <c r="A17" s="38" t="s">
        <v>43</v>
      </c>
      <c r="B17" s="38" t="s">
        <v>44</v>
      </c>
      <c r="C17" s="43">
        <v>72</v>
      </c>
      <c r="D17" s="43">
        <v>71</v>
      </c>
    </row>
    <row r="18" spans="1:4" s="12" customFormat="1" ht="15.5" x14ac:dyDescent="0.35">
      <c r="A18" s="38" t="s">
        <v>43</v>
      </c>
      <c r="B18" s="38" t="s">
        <v>45</v>
      </c>
      <c r="C18" s="43">
        <v>72</v>
      </c>
      <c r="D18" s="43">
        <v>64</v>
      </c>
    </row>
    <row r="19" spans="1:4" s="29" customFormat="1" ht="15.5" x14ac:dyDescent="0.35">
      <c r="A19" s="41" t="s">
        <v>43</v>
      </c>
      <c r="B19" s="41" t="s">
        <v>36</v>
      </c>
      <c r="C19" s="40">
        <v>144</v>
      </c>
      <c r="D19" s="40">
        <v>135</v>
      </c>
    </row>
    <row r="20" spans="1:4" s="12" customFormat="1" ht="15.5" x14ac:dyDescent="0.35">
      <c r="A20" s="41" t="s">
        <v>46</v>
      </c>
      <c r="B20" s="41"/>
      <c r="C20" s="40">
        <v>500</v>
      </c>
      <c r="D20" s="40">
        <v>474</v>
      </c>
    </row>
    <row r="21" spans="1:4" s="12" customFormat="1" ht="15.5" x14ac:dyDescent="0.35"/>
    <row r="22" spans="1:4" s="12" customFormat="1" ht="15.5" x14ac:dyDescent="0.35"/>
    <row r="23" spans="1:4" s="29" customFormat="1" ht="15.5" x14ac:dyDescent="0.35">
      <c r="A23"/>
      <c r="B23"/>
      <c r="C23"/>
      <c r="D23"/>
    </row>
    <row r="24" spans="1:4" s="12" customFormat="1" ht="15.5" x14ac:dyDescent="0.35">
      <c r="A24"/>
      <c r="B24"/>
      <c r="C24"/>
      <c r="D24"/>
    </row>
    <row r="25" spans="1:4" s="12" customFormat="1" ht="15.5" x14ac:dyDescent="0.35">
      <c r="A25"/>
      <c r="B25"/>
      <c r="C25"/>
      <c r="D25"/>
    </row>
    <row r="26" spans="1:4" s="12" customFormat="1" ht="15.5" x14ac:dyDescent="0.35">
      <c r="A26"/>
      <c r="B26"/>
      <c r="C26"/>
      <c r="D26"/>
    </row>
  </sheetData>
  <hyperlinks>
    <hyperlink ref="A3" location="Contents!A1" display="Return to table of contents" xr:uid="{54A4E830-47C7-4BAE-89CA-A6A5B71B29E4}"/>
  </hyperlink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E5D23-887A-4A4D-961C-3B4E3736555A}">
  <dimension ref="A1:J10"/>
  <sheetViews>
    <sheetView zoomScaleNormal="100" workbookViewId="0">
      <selection activeCell="C37" sqref="C37"/>
    </sheetView>
  </sheetViews>
  <sheetFormatPr defaultRowHeight="14.5" x14ac:dyDescent="0.35"/>
  <cols>
    <col min="1" max="1" width="19.1796875" customWidth="1"/>
    <col min="2" max="2" width="13.7265625" customWidth="1"/>
    <col min="3" max="5" width="12" customWidth="1"/>
  </cols>
  <sheetData>
    <row r="1" spans="1:10" s="19" customFormat="1" ht="25" customHeight="1" x14ac:dyDescent="0.35">
      <c r="A1" s="22" t="s">
        <v>145</v>
      </c>
      <c r="B1" s="16"/>
      <c r="C1" s="16"/>
      <c r="D1" s="16"/>
      <c r="E1" s="16"/>
      <c r="F1" s="16"/>
      <c r="G1" s="16"/>
      <c r="H1" s="16"/>
      <c r="I1" s="16"/>
      <c r="J1" s="21"/>
    </row>
    <row r="2" spans="1:10" s="19" customFormat="1" ht="25" customHeight="1" x14ac:dyDescent="0.35">
      <c r="A2" s="23" t="s">
        <v>175</v>
      </c>
      <c r="B2" s="16"/>
      <c r="C2" s="16"/>
      <c r="D2" s="16"/>
      <c r="E2" s="16"/>
      <c r="F2" s="16"/>
      <c r="G2" s="16"/>
      <c r="H2" s="16"/>
      <c r="I2" s="16"/>
      <c r="J2" s="21"/>
    </row>
    <row r="3" spans="1:10" s="12" customFormat="1" ht="25" customHeight="1" x14ac:dyDescent="0.35">
      <c r="A3" s="24" t="s">
        <v>24</v>
      </c>
    </row>
    <row r="4" spans="1:10" s="12" customFormat="1" ht="15.5" x14ac:dyDescent="0.35">
      <c r="A4" s="50" t="s">
        <v>30</v>
      </c>
      <c r="B4" s="51" t="s">
        <v>46</v>
      </c>
      <c r="C4" s="51" t="s">
        <v>47</v>
      </c>
      <c r="D4" s="51" t="s">
        <v>48</v>
      </c>
      <c r="E4" s="28" t="s">
        <v>49</v>
      </c>
    </row>
    <row r="5" spans="1:10" s="12" customFormat="1" ht="15.5" x14ac:dyDescent="0.35">
      <c r="A5" s="34" t="s">
        <v>33</v>
      </c>
      <c r="B5" s="35">
        <v>121</v>
      </c>
      <c r="C5" s="35">
        <v>118</v>
      </c>
      <c r="D5" s="35">
        <v>3</v>
      </c>
      <c r="E5" s="52">
        <v>2.4793388429752067E-2</v>
      </c>
    </row>
    <row r="6" spans="1:10" s="12" customFormat="1" ht="15.5" x14ac:dyDescent="0.35">
      <c r="A6" s="34" t="s">
        <v>37</v>
      </c>
      <c r="B6" s="35">
        <v>218</v>
      </c>
      <c r="C6" s="35">
        <v>215</v>
      </c>
      <c r="D6" s="35">
        <v>3</v>
      </c>
      <c r="E6" s="52">
        <v>1.3761467889908258E-2</v>
      </c>
    </row>
    <row r="7" spans="1:10" s="12" customFormat="1" ht="15.5" x14ac:dyDescent="0.35">
      <c r="A7" s="34" t="s">
        <v>43</v>
      </c>
      <c r="B7" s="35">
        <v>135</v>
      </c>
      <c r="C7" s="35">
        <v>131</v>
      </c>
      <c r="D7" s="35">
        <v>4</v>
      </c>
      <c r="E7" s="52">
        <v>2.9629629629629631E-2</v>
      </c>
    </row>
    <row r="8" spans="1:10" s="12" customFormat="1" ht="15.5" x14ac:dyDescent="0.35">
      <c r="A8" s="50" t="s">
        <v>25</v>
      </c>
      <c r="B8" s="28">
        <v>474</v>
      </c>
      <c r="C8" s="28">
        <v>464</v>
      </c>
      <c r="D8" s="28">
        <v>10</v>
      </c>
      <c r="E8" s="53">
        <v>2.1097046413502109E-2</v>
      </c>
    </row>
    <row r="9" spans="1:10" s="12" customFormat="1" ht="15.5" x14ac:dyDescent="0.35"/>
    <row r="10" spans="1:10" s="12" customFormat="1" ht="15.5" x14ac:dyDescent="0.35"/>
  </sheetData>
  <hyperlinks>
    <hyperlink ref="A3" location="Contents!A1" display="Return to table of contents" xr:uid="{B22761BE-B386-4540-9835-ED10CB74A812}"/>
  </hyperlink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07DC0-701C-4A10-9004-8F879F5A0E48}">
  <dimension ref="A1:J17"/>
  <sheetViews>
    <sheetView workbookViewId="0">
      <selection activeCell="C37" sqref="C37"/>
    </sheetView>
  </sheetViews>
  <sheetFormatPr defaultRowHeight="14.5" x14ac:dyDescent="0.35"/>
  <cols>
    <col min="1" max="1" width="23.26953125" customWidth="1"/>
    <col min="2" max="2" width="15.26953125" customWidth="1"/>
    <col min="3" max="3" width="13.54296875" customWidth="1"/>
  </cols>
  <sheetData>
    <row r="1" spans="1:10" s="19" customFormat="1" ht="25" customHeight="1" x14ac:dyDescent="0.35">
      <c r="A1" s="22" t="s">
        <v>150</v>
      </c>
      <c r="B1" s="16"/>
      <c r="C1" s="16"/>
      <c r="D1" s="16"/>
      <c r="E1" s="16"/>
      <c r="F1" s="16"/>
      <c r="G1" s="16"/>
      <c r="H1" s="16"/>
      <c r="I1" s="16"/>
      <c r="J1" s="21"/>
    </row>
    <row r="2" spans="1:10" s="19" customFormat="1" ht="25" customHeight="1" x14ac:dyDescent="0.35">
      <c r="A2" s="23" t="s">
        <v>175</v>
      </c>
      <c r="B2" s="16"/>
      <c r="C2" s="16"/>
      <c r="D2" s="16"/>
      <c r="E2" s="16"/>
      <c r="F2" s="16"/>
      <c r="G2" s="16"/>
      <c r="H2" s="16"/>
      <c r="I2" s="16"/>
      <c r="J2" s="21"/>
    </row>
    <row r="3" spans="1:10" s="12" customFormat="1" ht="25" customHeight="1" x14ac:dyDescent="0.35">
      <c r="A3" s="24" t="s">
        <v>24</v>
      </c>
    </row>
    <row r="4" spans="1:10" s="12" customFormat="1" ht="15.5" x14ac:dyDescent="0.35">
      <c r="A4" s="50" t="s">
        <v>31</v>
      </c>
      <c r="B4" s="28" t="s">
        <v>50</v>
      </c>
      <c r="C4" s="28" t="s">
        <v>51</v>
      </c>
      <c r="D4" s="35"/>
    </row>
    <row r="5" spans="1:10" s="12" customFormat="1" ht="15.5" x14ac:dyDescent="0.35">
      <c r="A5" s="12" t="s">
        <v>217</v>
      </c>
      <c r="B5" s="12">
        <v>1</v>
      </c>
      <c r="C5" s="52">
        <v>0.1</v>
      </c>
    </row>
    <row r="6" spans="1:10" s="12" customFormat="1" ht="15.5" x14ac:dyDescent="0.35">
      <c r="A6" s="12" t="s">
        <v>39</v>
      </c>
      <c r="B6" s="12">
        <v>1</v>
      </c>
      <c r="C6" s="52">
        <v>0.1</v>
      </c>
    </row>
    <row r="7" spans="1:10" s="12" customFormat="1" ht="15.5" x14ac:dyDescent="0.35">
      <c r="A7" s="12" t="s">
        <v>44</v>
      </c>
      <c r="B7" s="12">
        <v>2</v>
      </c>
      <c r="C7" s="52">
        <v>0.2</v>
      </c>
    </row>
    <row r="8" spans="1:10" s="12" customFormat="1" ht="15.5" x14ac:dyDescent="0.35">
      <c r="A8" s="12" t="s">
        <v>45</v>
      </c>
      <c r="B8" s="12">
        <v>2</v>
      </c>
      <c r="C8" s="52">
        <v>0.2</v>
      </c>
    </row>
    <row r="9" spans="1:10" s="12" customFormat="1" ht="15.5" x14ac:dyDescent="0.35">
      <c r="A9" s="12" t="s">
        <v>52</v>
      </c>
      <c r="B9" s="12">
        <v>1</v>
      </c>
      <c r="C9" s="52">
        <v>0.1</v>
      </c>
    </row>
    <row r="10" spans="1:10" s="12" customFormat="1" ht="15.5" x14ac:dyDescent="0.35">
      <c r="A10" s="12" t="s">
        <v>184</v>
      </c>
      <c r="B10" s="12">
        <v>2</v>
      </c>
      <c r="C10" s="52">
        <v>0.2</v>
      </c>
    </row>
    <row r="11" spans="1:10" s="12" customFormat="1" ht="15.5" x14ac:dyDescent="0.35">
      <c r="A11" s="12" t="s">
        <v>185</v>
      </c>
      <c r="B11" s="12">
        <v>1</v>
      </c>
      <c r="C11" s="52">
        <v>0.1</v>
      </c>
    </row>
    <row r="12" spans="1:10" s="12" customFormat="1" ht="15.5" x14ac:dyDescent="0.35">
      <c r="A12" s="29" t="s">
        <v>25</v>
      </c>
      <c r="B12" s="29">
        <v>10</v>
      </c>
      <c r="C12" s="31">
        <v>1</v>
      </c>
    </row>
    <row r="13" spans="1:10" s="12" customFormat="1" ht="15.5" x14ac:dyDescent="0.35"/>
    <row r="14" spans="1:10" s="12" customFormat="1" ht="15.5" x14ac:dyDescent="0.35"/>
    <row r="15" spans="1:10" s="12" customFormat="1" ht="15.5" x14ac:dyDescent="0.35"/>
    <row r="16" spans="1:10" s="12" customFormat="1" ht="15.5" x14ac:dyDescent="0.35"/>
    <row r="17" s="12" customFormat="1" ht="15.5" x14ac:dyDescent="0.35"/>
  </sheetData>
  <hyperlinks>
    <hyperlink ref="A3" location="Contents!A1" display="Return to table of contents" xr:uid="{CE0C6B49-254F-4E1A-8AC7-A58472333B3E}"/>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8CC64-783F-4E9E-99CD-562B39DFEE2D}">
  <dimension ref="A1:J17"/>
  <sheetViews>
    <sheetView workbookViewId="0">
      <selection activeCell="C37" sqref="C37"/>
    </sheetView>
  </sheetViews>
  <sheetFormatPr defaultRowHeight="14.5" x14ac:dyDescent="0.35"/>
  <cols>
    <col min="1" max="1" width="27.81640625" customWidth="1"/>
    <col min="2" max="2" width="13.54296875" customWidth="1"/>
    <col min="3" max="3" width="12.26953125" customWidth="1"/>
  </cols>
  <sheetData>
    <row r="1" spans="1:10" s="19" customFormat="1" ht="25" customHeight="1" x14ac:dyDescent="0.35">
      <c r="A1" s="22" t="s">
        <v>151</v>
      </c>
      <c r="B1" s="16"/>
      <c r="C1" s="16"/>
      <c r="D1" s="16"/>
      <c r="E1" s="16"/>
      <c r="F1" s="16"/>
      <c r="G1" s="16"/>
      <c r="H1" s="16"/>
      <c r="I1" s="16"/>
      <c r="J1" s="21"/>
    </row>
    <row r="2" spans="1:10" s="19" customFormat="1" ht="25" customHeight="1" x14ac:dyDescent="0.35">
      <c r="A2" s="23" t="s">
        <v>175</v>
      </c>
      <c r="B2" s="16"/>
      <c r="C2" s="16"/>
      <c r="D2" s="16"/>
      <c r="E2" s="16"/>
      <c r="F2" s="16"/>
      <c r="G2" s="16"/>
      <c r="H2" s="16"/>
      <c r="I2" s="16"/>
      <c r="J2" s="21"/>
    </row>
    <row r="3" spans="1:10" s="12" customFormat="1" ht="25" customHeight="1" x14ac:dyDescent="0.35">
      <c r="A3" s="24" t="s">
        <v>24</v>
      </c>
    </row>
    <row r="4" spans="1:10" ht="15.5" x14ac:dyDescent="0.35">
      <c r="A4" s="29" t="s">
        <v>31</v>
      </c>
      <c r="B4" s="28" t="s">
        <v>54</v>
      </c>
      <c r="C4" s="28" t="s">
        <v>51</v>
      </c>
    </row>
    <row r="5" spans="1:10" ht="15.5" x14ac:dyDescent="0.35">
      <c r="A5" s="12" t="s">
        <v>34</v>
      </c>
      <c r="B5" s="12">
        <v>50</v>
      </c>
      <c r="C5" s="54">
        <v>0.10775862068965517</v>
      </c>
    </row>
    <row r="6" spans="1:10" ht="15.5" x14ac:dyDescent="0.35">
      <c r="A6" s="38" t="s">
        <v>38</v>
      </c>
      <c r="B6" s="12">
        <v>2</v>
      </c>
      <c r="C6" s="54">
        <v>4.3103448275862068E-3</v>
      </c>
    </row>
    <row r="7" spans="1:10" ht="15.5" x14ac:dyDescent="0.35">
      <c r="A7" s="38" t="s">
        <v>198</v>
      </c>
      <c r="B7" s="12">
        <v>1</v>
      </c>
      <c r="C7" s="54">
        <v>2.1551724137931034E-3</v>
      </c>
    </row>
    <row r="8" spans="1:10" ht="15.5" x14ac:dyDescent="0.35">
      <c r="A8" s="12" t="s">
        <v>39</v>
      </c>
      <c r="B8" s="12">
        <v>35</v>
      </c>
      <c r="C8" s="54">
        <v>7.5431034482758619E-2</v>
      </c>
    </row>
    <row r="9" spans="1:10" ht="15.5" x14ac:dyDescent="0.35">
      <c r="A9" s="12" t="s">
        <v>35</v>
      </c>
      <c r="B9" s="12">
        <v>7</v>
      </c>
      <c r="C9" s="54">
        <v>1.5086206896551725E-2</v>
      </c>
    </row>
    <row r="10" spans="1:10" ht="15.5" x14ac:dyDescent="0.35">
      <c r="A10" s="12" t="s">
        <v>44</v>
      </c>
      <c r="B10" s="12">
        <v>69</v>
      </c>
      <c r="C10" s="54">
        <v>0.14870689655172414</v>
      </c>
    </row>
    <row r="11" spans="1:10" ht="15.5" x14ac:dyDescent="0.35">
      <c r="A11" s="12" t="s">
        <v>45</v>
      </c>
      <c r="B11" s="12">
        <v>62</v>
      </c>
      <c r="C11" s="54">
        <v>0.1336206896551724</v>
      </c>
    </row>
    <row r="12" spans="1:10" ht="15.5" x14ac:dyDescent="0.35">
      <c r="A12" s="12" t="s">
        <v>52</v>
      </c>
      <c r="B12" s="12">
        <v>93</v>
      </c>
      <c r="C12" s="54">
        <v>0.20043103448275862</v>
      </c>
    </row>
    <row r="13" spans="1:10" ht="15.5" x14ac:dyDescent="0.35">
      <c r="A13" s="12" t="s">
        <v>41</v>
      </c>
      <c r="B13" s="12">
        <v>25</v>
      </c>
      <c r="C13" s="54">
        <v>5.3879310344827583E-2</v>
      </c>
    </row>
    <row r="14" spans="1:10" ht="15.5" x14ac:dyDescent="0.35">
      <c r="A14" s="12" t="s">
        <v>42</v>
      </c>
      <c r="B14" s="12">
        <v>9</v>
      </c>
      <c r="C14" s="54">
        <v>1.9396551724137932E-2</v>
      </c>
    </row>
    <row r="15" spans="1:10" ht="15.5" x14ac:dyDescent="0.35">
      <c r="A15" s="12" t="s">
        <v>184</v>
      </c>
      <c r="B15" s="12">
        <v>34</v>
      </c>
      <c r="C15" s="54">
        <v>7.3275862068965511E-2</v>
      </c>
    </row>
    <row r="16" spans="1:10" ht="15.5" x14ac:dyDescent="0.35">
      <c r="A16" s="12" t="s">
        <v>185</v>
      </c>
      <c r="B16" s="12">
        <v>77</v>
      </c>
      <c r="C16" s="54">
        <v>0.16594827586206898</v>
      </c>
    </row>
    <row r="17" spans="1:3" ht="15.5" x14ac:dyDescent="0.35">
      <c r="A17" s="29" t="s">
        <v>25</v>
      </c>
      <c r="B17" s="29">
        <v>464</v>
      </c>
      <c r="C17" s="55">
        <v>1</v>
      </c>
    </row>
  </sheetData>
  <hyperlinks>
    <hyperlink ref="A3" location="Contents!A1" display="Return to table of contents" xr:uid="{08534BE8-3ACE-4222-B8D8-140E7682EB13}"/>
  </hyperlinks>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7873E-26D2-4EB7-BB84-199D7F1DDDF6}">
  <dimension ref="A1:J19"/>
  <sheetViews>
    <sheetView workbookViewId="0">
      <selection activeCell="C37" sqref="C37"/>
    </sheetView>
  </sheetViews>
  <sheetFormatPr defaultColWidth="9.1796875" defaultRowHeight="15.5" x14ac:dyDescent="0.35"/>
  <cols>
    <col min="1" max="1" width="35.1796875" style="12" customWidth="1"/>
    <col min="2" max="2" width="11.26953125" style="12" customWidth="1"/>
    <col min="3" max="16384" width="9.1796875" style="12"/>
  </cols>
  <sheetData>
    <row r="1" spans="1:10" s="19" customFormat="1" ht="25" customHeight="1" x14ac:dyDescent="0.35">
      <c r="A1" s="22" t="s">
        <v>60</v>
      </c>
      <c r="B1" s="16"/>
      <c r="C1" s="16"/>
      <c r="D1" s="16"/>
      <c r="E1" s="16"/>
      <c r="F1" s="16"/>
      <c r="G1" s="16"/>
      <c r="H1" s="16"/>
      <c r="I1" s="16"/>
      <c r="J1" s="21"/>
    </row>
    <row r="2" spans="1:10" s="19" customFormat="1" ht="25" customHeight="1" x14ac:dyDescent="0.35">
      <c r="A2" s="23" t="s">
        <v>18</v>
      </c>
      <c r="B2" s="16"/>
      <c r="C2" s="16"/>
      <c r="D2" s="16"/>
      <c r="E2" s="16"/>
      <c r="F2" s="16"/>
      <c r="G2" s="16"/>
      <c r="H2" s="16"/>
      <c r="I2" s="16"/>
      <c r="J2" s="21"/>
    </row>
    <row r="3" spans="1:10" ht="25" customHeight="1" x14ac:dyDescent="0.35">
      <c r="A3" s="24" t="s">
        <v>24</v>
      </c>
    </row>
    <row r="4" spans="1:10" ht="23.25" customHeight="1" x14ac:dyDescent="0.35">
      <c r="A4" s="29" t="s">
        <v>55</v>
      </c>
      <c r="B4" s="28" t="s">
        <v>25</v>
      </c>
    </row>
    <row r="5" spans="1:10" x14ac:dyDescent="0.35">
      <c r="A5" s="12" t="s">
        <v>59</v>
      </c>
      <c r="B5" s="12">
        <v>23</v>
      </c>
      <c r="G5" s="74"/>
      <c r="H5" s="74"/>
    </row>
    <row r="6" spans="1:10" x14ac:dyDescent="0.35">
      <c r="A6" s="72" t="s">
        <v>58</v>
      </c>
      <c r="B6" s="12">
        <v>13</v>
      </c>
      <c r="G6" s="74"/>
      <c r="H6" s="74"/>
    </row>
    <row r="7" spans="1:10" x14ac:dyDescent="0.35">
      <c r="A7" s="12" t="s">
        <v>193</v>
      </c>
      <c r="B7" s="12">
        <v>6</v>
      </c>
      <c r="G7" s="74"/>
      <c r="H7" s="74"/>
    </row>
    <row r="8" spans="1:10" x14ac:dyDescent="0.35">
      <c r="A8" s="12" t="s">
        <v>57</v>
      </c>
      <c r="B8" s="12">
        <v>6</v>
      </c>
      <c r="G8" s="74"/>
      <c r="H8" s="74"/>
    </row>
    <row r="9" spans="1:10" x14ac:dyDescent="0.35">
      <c r="A9" s="12" t="s">
        <v>195</v>
      </c>
      <c r="B9" s="12">
        <v>6</v>
      </c>
      <c r="G9" s="74"/>
      <c r="H9" s="74"/>
    </row>
    <row r="10" spans="1:10" x14ac:dyDescent="0.35">
      <c r="A10" s="12" t="s">
        <v>207</v>
      </c>
      <c r="B10" s="12">
        <v>4</v>
      </c>
      <c r="G10" s="74"/>
      <c r="H10" s="74"/>
    </row>
    <row r="11" spans="1:10" x14ac:dyDescent="0.35">
      <c r="A11" s="12" t="s">
        <v>192</v>
      </c>
      <c r="B11" s="12">
        <v>3</v>
      </c>
      <c r="G11" s="74"/>
      <c r="H11" s="74"/>
    </row>
    <row r="12" spans="1:10" x14ac:dyDescent="0.35">
      <c r="A12" s="12" t="s">
        <v>196</v>
      </c>
      <c r="B12" s="12">
        <v>3</v>
      </c>
      <c r="G12" s="74"/>
      <c r="H12" s="74"/>
    </row>
    <row r="13" spans="1:10" x14ac:dyDescent="0.35">
      <c r="A13" s="12" t="s">
        <v>209</v>
      </c>
      <c r="B13" s="35">
        <v>2</v>
      </c>
      <c r="G13" s="74"/>
      <c r="H13" s="74"/>
    </row>
    <row r="14" spans="1:10" x14ac:dyDescent="0.35">
      <c r="A14" s="12" t="s">
        <v>208</v>
      </c>
      <c r="B14" s="12">
        <v>2</v>
      </c>
      <c r="G14" s="74"/>
      <c r="H14" s="74"/>
    </row>
    <row r="15" spans="1:10" x14ac:dyDescent="0.35">
      <c r="A15" s="12" t="s">
        <v>56</v>
      </c>
      <c r="B15" s="12">
        <v>1</v>
      </c>
    </row>
    <row r="16" spans="1:10" x14ac:dyDescent="0.35">
      <c r="A16" s="12" t="s">
        <v>194</v>
      </c>
      <c r="B16" s="35">
        <v>1</v>
      </c>
    </row>
    <row r="17" spans="1:2" x14ac:dyDescent="0.35">
      <c r="A17" s="12" t="s">
        <v>221</v>
      </c>
      <c r="B17" s="35">
        <v>1</v>
      </c>
    </row>
    <row r="18" spans="1:2" x14ac:dyDescent="0.35">
      <c r="A18" s="12" t="s">
        <v>218</v>
      </c>
      <c r="B18" s="35">
        <v>1</v>
      </c>
    </row>
    <row r="19" spans="1:2" x14ac:dyDescent="0.35">
      <c r="A19" s="29" t="s">
        <v>25</v>
      </c>
      <c r="B19" s="28">
        <v>72</v>
      </c>
    </row>
  </sheetData>
  <hyperlinks>
    <hyperlink ref="A3" location="Contents!A1" display="Return to table of contents" xr:uid="{59F042E7-7787-4697-9676-78B26ADBFBEB}"/>
  </hyperlinks>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BB4AD-42F2-4627-B62D-D029BAF090E5}">
  <dimension ref="A1:J10"/>
  <sheetViews>
    <sheetView workbookViewId="0">
      <selection activeCell="C37" sqref="C37"/>
    </sheetView>
  </sheetViews>
  <sheetFormatPr defaultColWidth="9.1796875" defaultRowHeight="15.5" x14ac:dyDescent="0.35"/>
  <cols>
    <col min="1" max="1" width="35.26953125" style="12" customWidth="1"/>
    <col min="2" max="5" width="11.26953125" style="12" customWidth="1"/>
    <col min="6" max="16384" width="9.1796875" style="12"/>
  </cols>
  <sheetData>
    <row r="1" spans="1:10" s="19" customFormat="1" ht="25" customHeight="1" x14ac:dyDescent="0.35">
      <c r="A1" s="22" t="s">
        <v>66</v>
      </c>
      <c r="B1" s="16"/>
      <c r="C1" s="16"/>
      <c r="D1" s="16"/>
      <c r="E1" s="16"/>
      <c r="F1" s="16"/>
      <c r="G1" s="16"/>
      <c r="H1" s="16"/>
      <c r="I1" s="16"/>
      <c r="J1" s="21"/>
    </row>
    <row r="2" spans="1:10" s="19" customFormat="1" ht="25" customHeight="1" x14ac:dyDescent="0.35">
      <c r="A2" s="23" t="s">
        <v>18</v>
      </c>
      <c r="B2" s="16"/>
      <c r="C2" s="16"/>
      <c r="D2" s="16"/>
      <c r="E2" s="16"/>
      <c r="F2" s="16"/>
      <c r="G2" s="16"/>
      <c r="H2" s="16"/>
      <c r="I2" s="16"/>
      <c r="J2" s="21"/>
    </row>
    <row r="3" spans="1:10" ht="25" customHeight="1" x14ac:dyDescent="0.35">
      <c r="A3" s="24" t="s">
        <v>24</v>
      </c>
    </row>
    <row r="4" spans="1:10" ht="31" x14ac:dyDescent="0.35">
      <c r="A4" s="32" t="s">
        <v>61</v>
      </c>
      <c r="B4" s="33" t="s">
        <v>33</v>
      </c>
      <c r="C4" s="33" t="s">
        <v>37</v>
      </c>
      <c r="D4" s="33" t="s">
        <v>43</v>
      </c>
      <c r="E4" s="33" t="s">
        <v>25</v>
      </c>
    </row>
    <row r="5" spans="1:10" x14ac:dyDescent="0.35">
      <c r="A5" s="36" t="s">
        <v>62</v>
      </c>
      <c r="B5" s="37">
        <v>0</v>
      </c>
      <c r="C5" s="12">
        <v>1</v>
      </c>
      <c r="D5" s="37">
        <v>0</v>
      </c>
      <c r="E5" s="37">
        <f>SUM(Table6[[#This Row],[North-West]:[Tyrone-Fermanagh]])</f>
        <v>1</v>
      </c>
    </row>
    <row r="6" spans="1:10" x14ac:dyDescent="0.35">
      <c r="A6" s="36" t="s">
        <v>63</v>
      </c>
      <c r="B6" s="12">
        <v>5</v>
      </c>
      <c r="C6" s="12">
        <v>32</v>
      </c>
      <c r="D6" s="12">
        <v>6</v>
      </c>
      <c r="E6" s="37">
        <f>SUM(Table6[[#This Row],[North-West]:[Tyrone-Fermanagh]])</f>
        <v>43</v>
      </c>
    </row>
    <row r="7" spans="1:10" x14ac:dyDescent="0.35">
      <c r="A7" s="36" t="s">
        <v>64</v>
      </c>
      <c r="B7" s="37">
        <v>0</v>
      </c>
      <c r="C7" s="12">
        <v>3</v>
      </c>
      <c r="D7" s="12">
        <v>1</v>
      </c>
      <c r="E7" s="37">
        <f>SUM(Table6[[#This Row],[North-West]:[Tyrone-Fermanagh]])</f>
        <v>4</v>
      </c>
    </row>
    <row r="8" spans="1:10" x14ac:dyDescent="0.35">
      <c r="A8" s="12" t="s">
        <v>210</v>
      </c>
      <c r="B8" s="37">
        <v>0</v>
      </c>
      <c r="C8" s="12">
        <v>1</v>
      </c>
      <c r="D8" s="12">
        <v>1</v>
      </c>
      <c r="E8" s="37">
        <f>SUM(Table6[[#This Row],[North-West]:[Tyrone-Fermanagh]])</f>
        <v>2</v>
      </c>
    </row>
    <row r="9" spans="1:10" x14ac:dyDescent="0.35">
      <c r="A9" s="36" t="s">
        <v>65</v>
      </c>
      <c r="B9" s="12">
        <v>3</v>
      </c>
      <c r="C9" s="12">
        <v>3</v>
      </c>
      <c r="D9" s="37">
        <v>0</v>
      </c>
      <c r="E9" s="37">
        <f>SUM(Table6[[#This Row],[North-West]:[Tyrone-Fermanagh]])</f>
        <v>6</v>
      </c>
    </row>
    <row r="10" spans="1:10" ht="14.25" customHeight="1" x14ac:dyDescent="0.35">
      <c r="A10" s="32" t="s">
        <v>25</v>
      </c>
      <c r="B10" s="33">
        <v>8</v>
      </c>
      <c r="C10" s="33">
        <v>40</v>
      </c>
      <c r="D10" s="33">
        <v>8</v>
      </c>
      <c r="E10" s="33">
        <v>56</v>
      </c>
    </row>
  </sheetData>
  <hyperlinks>
    <hyperlink ref="A3" location="Contents!A1" display="Return to table of contents" xr:uid="{67216CB9-2C79-4D9C-B45D-4C693D12A462}"/>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604E1-7E0E-43CA-A083-C0AB4A028B26}">
  <dimension ref="A1:J12"/>
  <sheetViews>
    <sheetView workbookViewId="0">
      <selection activeCell="C37" sqref="C37"/>
    </sheetView>
  </sheetViews>
  <sheetFormatPr defaultColWidth="9.1796875" defaultRowHeight="15.5" x14ac:dyDescent="0.35"/>
  <cols>
    <col min="1" max="1" width="15.54296875" style="12" customWidth="1"/>
    <col min="2" max="6" width="12.26953125" style="12" customWidth="1"/>
    <col min="7" max="16384" width="9.1796875" style="12"/>
  </cols>
  <sheetData>
    <row r="1" spans="1:10" s="19" customFormat="1" ht="25" customHeight="1" x14ac:dyDescent="0.35">
      <c r="A1" s="22" t="s">
        <v>102</v>
      </c>
      <c r="B1" s="16"/>
      <c r="C1" s="16"/>
      <c r="D1" s="16"/>
      <c r="E1" s="16"/>
      <c r="F1" s="16"/>
      <c r="G1" s="16"/>
      <c r="H1" s="16"/>
      <c r="I1" s="16"/>
      <c r="J1" s="21"/>
    </row>
    <row r="2" spans="1:10" s="19" customFormat="1" ht="25" customHeight="1" x14ac:dyDescent="0.35">
      <c r="A2" s="23" t="s">
        <v>18</v>
      </c>
      <c r="B2" s="16"/>
      <c r="C2" s="16"/>
      <c r="D2" s="16"/>
      <c r="E2" s="16"/>
      <c r="F2" s="16"/>
      <c r="G2" s="16"/>
      <c r="H2" s="16"/>
      <c r="I2" s="16"/>
      <c r="J2" s="21"/>
    </row>
    <row r="3" spans="1:10" ht="25" customHeight="1" x14ac:dyDescent="0.35">
      <c r="A3" s="24" t="s">
        <v>24</v>
      </c>
    </row>
    <row r="4" spans="1:10" s="61" customFormat="1" ht="31" x14ac:dyDescent="0.35">
      <c r="A4" s="18" t="s">
        <v>67</v>
      </c>
      <c r="B4" s="33" t="s">
        <v>33</v>
      </c>
      <c r="C4" s="33" t="s">
        <v>37</v>
      </c>
      <c r="D4" s="33" t="s">
        <v>43</v>
      </c>
      <c r="E4" s="33" t="s">
        <v>68</v>
      </c>
      <c r="F4" s="33" t="s">
        <v>51</v>
      </c>
    </row>
    <row r="5" spans="1:10" x14ac:dyDescent="0.35">
      <c r="A5" s="14" t="s">
        <v>69</v>
      </c>
      <c r="B5" s="12">
        <v>18</v>
      </c>
      <c r="C5" s="12">
        <v>23</v>
      </c>
      <c r="D5" s="12">
        <v>11</v>
      </c>
      <c r="E5" s="37">
        <f>SUM(Table7[[#This Row],[North-West]:[Tyrone-Fermanagh]])</f>
        <v>52</v>
      </c>
      <c r="F5" s="56">
        <v>0.10970464135021098</v>
      </c>
    </row>
    <row r="6" spans="1:10" x14ac:dyDescent="0.35">
      <c r="A6" s="14" t="s">
        <v>70</v>
      </c>
      <c r="B6" s="12">
        <v>20</v>
      </c>
      <c r="C6" s="12">
        <v>30</v>
      </c>
      <c r="D6" s="12">
        <v>27</v>
      </c>
      <c r="E6" s="37">
        <f>SUM(Table7[[#This Row],[North-West]:[Tyrone-Fermanagh]])</f>
        <v>77</v>
      </c>
      <c r="F6" s="56">
        <v>0.16244725738396623</v>
      </c>
    </row>
    <row r="7" spans="1:10" x14ac:dyDescent="0.35">
      <c r="A7" s="14" t="s">
        <v>71</v>
      </c>
      <c r="B7" s="12">
        <v>38</v>
      </c>
      <c r="C7" s="12">
        <v>28</v>
      </c>
      <c r="D7" s="12">
        <v>11</v>
      </c>
      <c r="E7" s="37">
        <f>SUM(Table7[[#This Row],[North-West]:[Tyrone-Fermanagh]])</f>
        <v>77</v>
      </c>
      <c r="F7" s="56">
        <v>0.16244725738396623</v>
      </c>
    </row>
    <row r="8" spans="1:10" x14ac:dyDescent="0.35">
      <c r="A8" s="14" t="s">
        <v>72</v>
      </c>
      <c r="B8" s="12">
        <v>10</v>
      </c>
      <c r="C8" s="12">
        <v>45</v>
      </c>
      <c r="D8" s="12">
        <v>13</v>
      </c>
      <c r="E8" s="37">
        <f>SUM(Table7[[#This Row],[North-West]:[Tyrone-Fermanagh]])</f>
        <v>68</v>
      </c>
      <c r="F8" s="56">
        <v>0.14345991561181434</v>
      </c>
    </row>
    <row r="9" spans="1:10" x14ac:dyDescent="0.35">
      <c r="A9" s="14" t="s">
        <v>73</v>
      </c>
      <c r="B9" s="12">
        <v>15</v>
      </c>
      <c r="C9" s="12">
        <v>30</v>
      </c>
      <c r="D9" s="12">
        <v>28</v>
      </c>
      <c r="E9" s="37">
        <f>SUM(Table7[[#This Row],[North-West]:[Tyrone-Fermanagh]])</f>
        <v>73</v>
      </c>
      <c r="F9" s="56">
        <v>0.15400843881856541</v>
      </c>
    </row>
    <row r="10" spans="1:10" x14ac:dyDescent="0.35">
      <c r="A10" s="14" t="s">
        <v>74</v>
      </c>
      <c r="B10" s="12">
        <v>11</v>
      </c>
      <c r="C10" s="12">
        <v>18</v>
      </c>
      <c r="D10" s="12">
        <v>32</v>
      </c>
      <c r="E10" s="37">
        <f>SUM(Table7[[#This Row],[North-West]:[Tyrone-Fermanagh]])</f>
        <v>61</v>
      </c>
      <c r="F10" s="56">
        <v>0.12869198312236288</v>
      </c>
    </row>
    <row r="11" spans="1:10" x14ac:dyDescent="0.35">
      <c r="A11" s="14" t="s">
        <v>75</v>
      </c>
      <c r="B11" s="12">
        <v>9</v>
      </c>
      <c r="C11" s="12">
        <v>44</v>
      </c>
      <c r="D11" s="12">
        <v>13</v>
      </c>
      <c r="E11" s="37">
        <f>SUM(Table7[[#This Row],[North-West]:[Tyrone-Fermanagh]])</f>
        <v>66</v>
      </c>
      <c r="F11" s="56">
        <v>0.13924050632911392</v>
      </c>
    </row>
    <row r="12" spans="1:10" x14ac:dyDescent="0.35">
      <c r="A12" s="18" t="s">
        <v>25</v>
      </c>
      <c r="B12" s="33">
        <v>121</v>
      </c>
      <c r="C12" s="33">
        <v>218</v>
      </c>
      <c r="D12" s="33">
        <v>135</v>
      </c>
      <c r="E12" s="33">
        <v>474</v>
      </c>
      <c r="F12" s="57">
        <v>1.0000000000000002</v>
      </c>
    </row>
  </sheetData>
  <hyperlinks>
    <hyperlink ref="A3" location="Contents!A1" display="Return to table of contents" xr:uid="{AB51BC1D-4F2E-4185-B97F-33A1D5440213}"/>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37F87-D274-4D8B-BED3-4AA8AF963E28}">
  <dimension ref="A1:L12"/>
  <sheetViews>
    <sheetView workbookViewId="0"/>
  </sheetViews>
  <sheetFormatPr defaultColWidth="9.1796875" defaultRowHeight="15.5" x14ac:dyDescent="0.35"/>
  <cols>
    <col min="1" max="1" width="19.1796875" style="12" customWidth="1"/>
    <col min="2" max="8" width="10.7265625" style="12" customWidth="1"/>
    <col min="9" max="16384" width="9.1796875" style="12"/>
  </cols>
  <sheetData>
    <row r="1" spans="1:12" s="19" customFormat="1" ht="25" customHeight="1" x14ac:dyDescent="0.35">
      <c r="A1" s="22" t="s">
        <v>200</v>
      </c>
      <c r="B1" s="16"/>
      <c r="C1" s="16"/>
      <c r="D1" s="16"/>
      <c r="E1" s="16"/>
      <c r="F1" s="16"/>
      <c r="G1" s="16"/>
      <c r="H1" s="16"/>
      <c r="I1" s="16"/>
      <c r="J1" s="16"/>
      <c r="K1" s="16"/>
      <c r="L1" s="21"/>
    </row>
    <row r="2" spans="1:12" s="19" customFormat="1" ht="25" customHeight="1" x14ac:dyDescent="0.35">
      <c r="A2" s="23" t="s">
        <v>18</v>
      </c>
      <c r="B2" s="16"/>
      <c r="C2" s="16"/>
      <c r="D2" s="16"/>
      <c r="E2" s="16"/>
      <c r="F2" s="16"/>
      <c r="G2" s="16"/>
      <c r="H2" s="16"/>
      <c r="I2" s="16"/>
      <c r="J2" s="16"/>
      <c r="K2" s="16"/>
      <c r="L2" s="21"/>
    </row>
    <row r="3" spans="1:12" ht="25" customHeight="1" x14ac:dyDescent="0.35">
      <c r="A3" s="24" t="s">
        <v>24</v>
      </c>
    </row>
    <row r="4" spans="1:12" x14ac:dyDescent="0.35">
      <c r="A4" s="18" t="s">
        <v>67</v>
      </c>
      <c r="B4" s="33" t="s">
        <v>76</v>
      </c>
      <c r="C4" s="33" t="s">
        <v>77</v>
      </c>
      <c r="D4" s="33" t="s">
        <v>78</v>
      </c>
      <c r="E4" s="33" t="s">
        <v>79</v>
      </c>
      <c r="F4" s="33" t="s">
        <v>80</v>
      </c>
      <c r="G4" s="33" t="s">
        <v>187</v>
      </c>
      <c r="H4" s="33" t="s">
        <v>199</v>
      </c>
    </row>
    <row r="5" spans="1:12" x14ac:dyDescent="0.35">
      <c r="A5" s="14" t="s">
        <v>69</v>
      </c>
      <c r="B5" s="56">
        <v>0.14885496183206107</v>
      </c>
      <c r="C5" s="56">
        <v>0.13636363636363635</v>
      </c>
      <c r="D5" s="56">
        <v>7.9908675799086754E-2</v>
      </c>
      <c r="E5" s="56">
        <v>9.727626459143969E-2</v>
      </c>
      <c r="F5" s="56">
        <v>0.12474437627811862</v>
      </c>
      <c r="G5" s="56">
        <v>0.12127659574468085</v>
      </c>
      <c r="H5" s="56">
        <v>0.10970464135021098</v>
      </c>
    </row>
    <row r="6" spans="1:12" x14ac:dyDescent="0.35">
      <c r="A6" s="14" t="s">
        <v>70</v>
      </c>
      <c r="B6" s="56">
        <v>0.12977099236641221</v>
      </c>
      <c r="C6" s="56">
        <v>0.14015151515151514</v>
      </c>
      <c r="D6" s="56">
        <v>0.16438356164383561</v>
      </c>
      <c r="E6" s="56">
        <v>0.15953307392996108</v>
      </c>
      <c r="F6" s="56">
        <v>0.15746421267893659</v>
      </c>
      <c r="G6" s="56">
        <v>0.14680851063829786</v>
      </c>
      <c r="H6" s="56">
        <v>0.16244725738396623</v>
      </c>
    </row>
    <row r="7" spans="1:12" x14ac:dyDescent="0.35">
      <c r="A7" s="14" t="s">
        <v>71</v>
      </c>
      <c r="B7" s="56">
        <v>0.14694656488549618</v>
      </c>
      <c r="C7" s="56">
        <v>0.16856060606060605</v>
      </c>
      <c r="D7" s="56">
        <v>0.20091324200913241</v>
      </c>
      <c r="E7" s="56">
        <v>0.15953307392996108</v>
      </c>
      <c r="F7" s="56">
        <v>0.17177914110429449</v>
      </c>
      <c r="G7" s="56">
        <v>0.16170212765957448</v>
      </c>
      <c r="H7" s="56">
        <v>0.16244725738396623</v>
      </c>
    </row>
    <row r="8" spans="1:12" x14ac:dyDescent="0.35">
      <c r="A8" s="14" t="s">
        <v>72</v>
      </c>
      <c r="B8" s="56">
        <v>0.13931297709923665</v>
      </c>
      <c r="C8" s="56">
        <v>0.17992424242424243</v>
      </c>
      <c r="D8" s="56">
        <v>0.16438356164383561</v>
      </c>
      <c r="E8" s="56">
        <v>0.1867704280155642</v>
      </c>
      <c r="F8" s="56">
        <v>0.14723926380368099</v>
      </c>
      <c r="G8" s="56">
        <v>0.16170212765957448</v>
      </c>
      <c r="H8" s="56">
        <v>0.14345991561181434</v>
      </c>
    </row>
    <row r="9" spans="1:12" x14ac:dyDescent="0.35">
      <c r="A9" s="14" t="s">
        <v>73</v>
      </c>
      <c r="B9" s="56">
        <v>0.15076335877862596</v>
      </c>
      <c r="C9" s="56">
        <v>0.17803030303030304</v>
      </c>
      <c r="D9" s="56">
        <v>0.15753424657534246</v>
      </c>
      <c r="E9" s="56">
        <v>0.17120622568093385</v>
      </c>
      <c r="F9" s="56">
        <v>0.13701431492842536</v>
      </c>
      <c r="G9" s="56">
        <v>0.13829787234042554</v>
      </c>
      <c r="H9" s="56">
        <v>0.15400843881856541</v>
      </c>
    </row>
    <row r="10" spans="1:12" x14ac:dyDescent="0.35">
      <c r="A10" s="14" t="s">
        <v>74</v>
      </c>
      <c r="B10" s="56">
        <v>0.14122137404580154</v>
      </c>
      <c r="C10" s="56">
        <v>9.2803030303030304E-2</v>
      </c>
      <c r="D10" s="56">
        <v>0.12557077625570776</v>
      </c>
      <c r="E10" s="56">
        <v>0.12062256809338522</v>
      </c>
      <c r="F10" s="56">
        <v>0.17995910020449898</v>
      </c>
      <c r="G10" s="56">
        <v>0.14255319148936171</v>
      </c>
      <c r="H10" s="56">
        <v>0.12869198312236288</v>
      </c>
    </row>
    <row r="11" spans="1:12" x14ac:dyDescent="0.35">
      <c r="A11" s="14" t="s">
        <v>75</v>
      </c>
      <c r="B11" s="56">
        <v>0.1431297709923664</v>
      </c>
      <c r="C11" s="56">
        <v>0.10416666666666667</v>
      </c>
      <c r="D11" s="56">
        <v>0.10730593607305935</v>
      </c>
      <c r="E11" s="56">
        <v>0.10505836575875487</v>
      </c>
      <c r="F11" s="56">
        <v>8.1799591002044994E-2</v>
      </c>
      <c r="G11" s="56">
        <v>0.1276595744680851</v>
      </c>
      <c r="H11" s="56">
        <v>0.13924050632911392</v>
      </c>
    </row>
    <row r="12" spans="1:12" x14ac:dyDescent="0.35">
      <c r="A12" s="18" t="s">
        <v>25</v>
      </c>
      <c r="B12" s="57">
        <v>1</v>
      </c>
      <c r="C12" s="57">
        <v>0.99999999999999989</v>
      </c>
      <c r="D12" s="57">
        <v>1</v>
      </c>
      <c r="E12" s="57">
        <v>0.99999999999999989</v>
      </c>
      <c r="F12" s="57">
        <v>1</v>
      </c>
      <c r="G12" s="57">
        <v>1.0000000000000002</v>
      </c>
      <c r="H12" s="57">
        <v>1.0000000000000002</v>
      </c>
    </row>
  </sheetData>
  <phoneticPr fontId="21" type="noConversion"/>
  <hyperlinks>
    <hyperlink ref="A3" location="Contents!A1" display="Return to table of contents" xr:uid="{157472AB-B4B1-4235-A2E1-FE73C6576E46}"/>
  </hyperlinks>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2903B-F2BC-4D05-8329-57C9D2B973AC}">
  <dimension ref="A1:J12"/>
  <sheetViews>
    <sheetView workbookViewId="0">
      <selection activeCell="C37" sqref="C37"/>
    </sheetView>
  </sheetViews>
  <sheetFormatPr defaultColWidth="9.1796875" defaultRowHeight="15.5" x14ac:dyDescent="0.35"/>
  <cols>
    <col min="1" max="1" width="26.26953125" style="12" customWidth="1"/>
    <col min="2" max="6" width="13.81640625" style="12" customWidth="1"/>
    <col min="7" max="16384" width="9.1796875" style="12"/>
  </cols>
  <sheetData>
    <row r="1" spans="1:10" s="19" customFormat="1" ht="25" customHeight="1" x14ac:dyDescent="0.35">
      <c r="A1" s="22" t="s">
        <v>171</v>
      </c>
      <c r="B1" s="16"/>
      <c r="C1" s="16"/>
      <c r="D1" s="16"/>
      <c r="E1" s="16"/>
      <c r="F1" s="16"/>
      <c r="G1" s="16"/>
      <c r="H1" s="16"/>
      <c r="I1" s="16"/>
      <c r="J1" s="21"/>
    </row>
    <row r="2" spans="1:10" s="19" customFormat="1" ht="25" customHeight="1" x14ac:dyDescent="0.35">
      <c r="A2" s="23" t="s">
        <v>175</v>
      </c>
      <c r="B2" s="16"/>
      <c r="C2" s="16"/>
      <c r="D2" s="16"/>
      <c r="E2" s="16"/>
      <c r="F2" s="16"/>
      <c r="G2" s="16"/>
      <c r="H2" s="16"/>
      <c r="I2" s="16"/>
      <c r="J2" s="21"/>
    </row>
    <row r="3" spans="1:10" ht="25" customHeight="1" x14ac:dyDescent="0.35">
      <c r="A3" s="24" t="s">
        <v>24</v>
      </c>
    </row>
    <row r="4" spans="1:10" ht="31" x14ac:dyDescent="0.35">
      <c r="A4" s="32" t="s">
        <v>81</v>
      </c>
      <c r="B4" s="33" t="s">
        <v>33</v>
      </c>
      <c r="C4" s="33" t="s">
        <v>37</v>
      </c>
      <c r="D4" s="33" t="s">
        <v>43</v>
      </c>
      <c r="E4" s="33" t="s">
        <v>82</v>
      </c>
      <c r="F4" s="33" t="s">
        <v>51</v>
      </c>
    </row>
    <row r="5" spans="1:10" x14ac:dyDescent="0.35">
      <c r="A5" s="14" t="s">
        <v>83</v>
      </c>
      <c r="B5" s="37">
        <v>0</v>
      </c>
      <c r="C5" s="37">
        <v>0</v>
      </c>
      <c r="D5" s="12">
        <v>0</v>
      </c>
      <c r="E5" s="37">
        <f>SUM(Table9[[#This Row],[North-West]:[Tyrone-Fermanagh]])</f>
        <v>0</v>
      </c>
      <c r="F5" s="56">
        <v>0</v>
      </c>
    </row>
    <row r="6" spans="1:10" x14ac:dyDescent="0.35">
      <c r="A6" s="14" t="s">
        <v>84</v>
      </c>
      <c r="B6" s="12">
        <v>19</v>
      </c>
      <c r="C6" s="12">
        <v>5</v>
      </c>
      <c r="D6" s="12">
        <v>26</v>
      </c>
      <c r="E6" s="37">
        <f>SUM(Table9[[#This Row],[North-West]:[Tyrone-Fermanagh]])</f>
        <v>50</v>
      </c>
      <c r="F6" s="56">
        <v>0.10548523206751055</v>
      </c>
    </row>
    <row r="7" spans="1:10" x14ac:dyDescent="0.35">
      <c r="A7" s="14" t="s">
        <v>85</v>
      </c>
      <c r="B7" s="12">
        <v>19</v>
      </c>
      <c r="C7" s="12">
        <v>62</v>
      </c>
      <c r="D7" s="12">
        <v>30</v>
      </c>
      <c r="E7" s="37">
        <f>SUM(Table9[[#This Row],[North-West]:[Tyrone-Fermanagh]])</f>
        <v>111</v>
      </c>
      <c r="F7" s="56">
        <v>0.23417721518987342</v>
      </c>
    </row>
    <row r="8" spans="1:10" x14ac:dyDescent="0.35">
      <c r="A8" s="14" t="s">
        <v>86</v>
      </c>
      <c r="B8" s="12">
        <v>54</v>
      </c>
      <c r="C8" s="12">
        <v>43</v>
      </c>
      <c r="D8" s="12">
        <v>55</v>
      </c>
      <c r="E8" s="37">
        <f>SUM(Table9[[#This Row],[North-West]:[Tyrone-Fermanagh]])</f>
        <v>152</v>
      </c>
      <c r="F8" s="56">
        <v>0.32067510548523209</v>
      </c>
    </row>
    <row r="9" spans="1:10" x14ac:dyDescent="0.35">
      <c r="A9" s="14" t="s">
        <v>87</v>
      </c>
      <c r="B9" s="12">
        <v>29</v>
      </c>
      <c r="C9" s="12">
        <v>104</v>
      </c>
      <c r="D9" s="12">
        <v>18</v>
      </c>
      <c r="E9" s="37">
        <f>SUM(Table9[[#This Row],[North-West]:[Tyrone-Fermanagh]])</f>
        <v>151</v>
      </c>
      <c r="F9" s="56">
        <v>0.31856540084388185</v>
      </c>
    </row>
    <row r="10" spans="1:10" x14ac:dyDescent="0.35">
      <c r="A10" s="14" t="s">
        <v>88</v>
      </c>
      <c r="B10" s="37">
        <v>0</v>
      </c>
      <c r="C10" s="12">
        <v>4</v>
      </c>
      <c r="D10" s="12">
        <v>5</v>
      </c>
      <c r="E10" s="37">
        <f>SUM(Table9[[#This Row],[North-West]:[Tyrone-Fermanagh]])</f>
        <v>9</v>
      </c>
      <c r="F10" s="56">
        <v>1.8987341772151899E-2</v>
      </c>
    </row>
    <row r="11" spans="1:10" x14ac:dyDescent="0.35">
      <c r="A11" s="14" t="s">
        <v>89</v>
      </c>
      <c r="B11" s="37">
        <v>0</v>
      </c>
      <c r="C11" s="37">
        <v>0</v>
      </c>
      <c r="D11" s="37">
        <v>1</v>
      </c>
      <c r="E11" s="37">
        <f>SUM(Table9[[#This Row],[North-West]:[Tyrone-Fermanagh]])</f>
        <v>1</v>
      </c>
      <c r="F11" s="56">
        <v>2.1097046413502108E-3</v>
      </c>
    </row>
    <row r="12" spans="1:10" x14ac:dyDescent="0.35">
      <c r="A12" s="18" t="s">
        <v>25</v>
      </c>
      <c r="B12" s="33">
        <v>121</v>
      </c>
      <c r="C12" s="33">
        <v>218</v>
      </c>
      <c r="D12" s="33">
        <v>135</v>
      </c>
      <c r="E12" s="33">
        <v>474</v>
      </c>
      <c r="F12" s="57">
        <v>1</v>
      </c>
    </row>
  </sheetData>
  <hyperlinks>
    <hyperlink ref="A3" location="Contents!A1" display="Return to table of contents" xr:uid="{99A68647-9CDE-47F8-B6DA-CC1CF9C573FA}"/>
  </hyperlinks>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CE35C-B42C-47CD-AD93-43335703D909}">
  <dimension ref="A1:K12"/>
  <sheetViews>
    <sheetView workbookViewId="0"/>
  </sheetViews>
  <sheetFormatPr defaultRowHeight="14.5" x14ac:dyDescent="0.35"/>
  <cols>
    <col min="1" max="1" width="20.7265625" customWidth="1"/>
    <col min="2" max="7" width="10" customWidth="1"/>
  </cols>
  <sheetData>
    <row r="1" spans="1:11" s="19" customFormat="1" ht="25" customHeight="1" x14ac:dyDescent="0.35">
      <c r="A1" s="22" t="s">
        <v>201</v>
      </c>
      <c r="B1" s="16"/>
      <c r="C1" s="16"/>
      <c r="D1" s="16"/>
      <c r="E1" s="16"/>
      <c r="F1" s="16"/>
      <c r="G1" s="16"/>
      <c r="H1" s="16"/>
      <c r="I1" s="16"/>
      <c r="J1" s="16"/>
      <c r="K1" s="21"/>
    </row>
    <row r="2" spans="1:11" s="19" customFormat="1" ht="25" customHeight="1" x14ac:dyDescent="0.35">
      <c r="A2" s="23" t="s">
        <v>175</v>
      </c>
      <c r="B2" s="16"/>
      <c r="C2" s="16"/>
      <c r="D2" s="16"/>
      <c r="E2" s="16"/>
      <c r="F2" s="16"/>
      <c r="G2" s="16"/>
      <c r="H2" s="16"/>
      <c r="I2" s="16"/>
      <c r="J2" s="16"/>
      <c r="K2" s="21"/>
    </row>
    <row r="3" spans="1:11" s="12" customFormat="1" ht="25" customHeight="1" x14ac:dyDescent="0.35">
      <c r="A3" s="24" t="s">
        <v>24</v>
      </c>
    </row>
    <row r="4" spans="1:11" x14ac:dyDescent="0.35">
      <c r="A4" s="68" t="s">
        <v>81</v>
      </c>
      <c r="B4" s="69" t="s">
        <v>76</v>
      </c>
      <c r="C4" s="69" t="s">
        <v>77</v>
      </c>
      <c r="D4" s="69" t="s">
        <v>78</v>
      </c>
      <c r="E4" s="69" t="s">
        <v>79</v>
      </c>
      <c r="F4" s="69" t="s">
        <v>80</v>
      </c>
      <c r="G4" s="69" t="s">
        <v>187</v>
      </c>
      <c r="H4" s="69" t="s">
        <v>199</v>
      </c>
    </row>
    <row r="5" spans="1:11" x14ac:dyDescent="0.35">
      <c r="A5" s="66" t="s">
        <v>83</v>
      </c>
      <c r="B5" s="67">
        <v>3.0534351145038167E-2</v>
      </c>
      <c r="C5" s="67">
        <v>2.2727272727272728E-2</v>
      </c>
      <c r="D5" s="67">
        <v>0</v>
      </c>
      <c r="E5" s="67">
        <v>0</v>
      </c>
      <c r="F5" s="67">
        <v>2.0449897750511249E-3</v>
      </c>
      <c r="G5" s="67">
        <v>6.382978723404255E-3</v>
      </c>
      <c r="H5" s="67">
        <v>0</v>
      </c>
    </row>
    <row r="6" spans="1:11" x14ac:dyDescent="0.35">
      <c r="A6" s="66" t="s">
        <v>84</v>
      </c>
      <c r="B6" s="67">
        <v>0.12022900763358779</v>
      </c>
      <c r="C6" s="67">
        <v>0.14204545454545456</v>
      </c>
      <c r="D6" s="67">
        <v>0.18036529680365296</v>
      </c>
      <c r="E6" s="67">
        <v>0.18871595330739299</v>
      </c>
      <c r="F6" s="67">
        <v>0.12883435582822086</v>
      </c>
      <c r="G6" s="67">
        <v>0.1</v>
      </c>
      <c r="H6" s="67">
        <v>0.10548523206751055</v>
      </c>
    </row>
    <row r="7" spans="1:11" x14ac:dyDescent="0.35">
      <c r="A7" s="66" t="s">
        <v>85</v>
      </c>
      <c r="B7" s="67">
        <v>0.25572519083969464</v>
      </c>
      <c r="C7" s="67">
        <v>0.24053030303030304</v>
      </c>
      <c r="D7" s="67">
        <v>0.29452054794520549</v>
      </c>
      <c r="E7" s="67">
        <v>0.21984435797665369</v>
      </c>
      <c r="F7" s="67">
        <v>0.26380368098159507</v>
      </c>
      <c r="G7" s="67">
        <v>0.27021276595744681</v>
      </c>
      <c r="H7" s="67">
        <v>0.23417721518987342</v>
      </c>
    </row>
    <row r="8" spans="1:11" x14ac:dyDescent="0.35">
      <c r="A8" s="66" t="s">
        <v>86</v>
      </c>
      <c r="B8" s="67">
        <v>0.25381679389312978</v>
      </c>
      <c r="C8" s="67">
        <v>0.2878787878787879</v>
      </c>
      <c r="D8" s="67">
        <v>0.29223744292237441</v>
      </c>
      <c r="E8" s="67">
        <v>0.22762645914396887</v>
      </c>
      <c r="F8" s="67">
        <v>0.30879345603271985</v>
      </c>
      <c r="G8" s="67">
        <v>0.30638297872340425</v>
      </c>
      <c r="H8" s="67">
        <v>0.32067510548523209</v>
      </c>
    </row>
    <row r="9" spans="1:11" x14ac:dyDescent="0.35">
      <c r="A9" s="66" t="s">
        <v>87</v>
      </c>
      <c r="B9" s="67">
        <v>0.31679389312977096</v>
      </c>
      <c r="C9" s="67">
        <v>0.27651515151515149</v>
      </c>
      <c r="D9" s="67">
        <v>0.22374429223744291</v>
      </c>
      <c r="E9" s="67">
        <v>0.32684824902723736</v>
      </c>
      <c r="F9" s="67">
        <v>0.29038854805725972</v>
      </c>
      <c r="G9" s="67">
        <v>0.2978723404255319</v>
      </c>
      <c r="H9" s="67">
        <v>0.31856540084388185</v>
      </c>
    </row>
    <row r="10" spans="1:11" x14ac:dyDescent="0.35">
      <c r="A10" s="66" t="s">
        <v>88</v>
      </c>
      <c r="B10" s="67">
        <v>1.717557251908397E-2</v>
      </c>
      <c r="C10" s="67">
        <v>1.7045454545454544E-2</v>
      </c>
      <c r="D10" s="67">
        <v>2.2831050228310501E-3</v>
      </c>
      <c r="E10" s="67">
        <v>3.1128404669260701E-2</v>
      </c>
      <c r="F10" s="67">
        <v>4.0899795501022499E-3</v>
      </c>
      <c r="G10" s="67">
        <v>1.7021276595744681E-2</v>
      </c>
      <c r="H10" s="67">
        <v>1.8987341772151899E-2</v>
      </c>
    </row>
    <row r="11" spans="1:11" x14ac:dyDescent="0.35">
      <c r="A11" s="66" t="s">
        <v>89</v>
      </c>
      <c r="B11" s="67">
        <v>5.7251908396946565E-3</v>
      </c>
      <c r="C11" s="67">
        <v>1.3257575757575758E-2</v>
      </c>
      <c r="D11" s="67">
        <v>6.8493150684931503E-3</v>
      </c>
      <c r="E11" s="67">
        <v>5.8365758754863814E-3</v>
      </c>
      <c r="F11" s="67">
        <v>2.0449897750511249E-3</v>
      </c>
      <c r="G11" s="67">
        <v>2.1276595744680851E-3</v>
      </c>
      <c r="H11" s="67">
        <v>2.1097046413502108E-3</v>
      </c>
    </row>
    <row r="12" spans="1:11" x14ac:dyDescent="0.35">
      <c r="A12" s="70" t="s">
        <v>25</v>
      </c>
      <c r="B12" s="71">
        <v>0.99999999999999989</v>
      </c>
      <c r="C12" s="71">
        <v>1</v>
      </c>
      <c r="D12" s="71">
        <v>0.99999999999999989</v>
      </c>
      <c r="E12" s="71">
        <v>0.99999999999999989</v>
      </c>
      <c r="F12" s="71">
        <v>1</v>
      </c>
      <c r="G12" s="71">
        <v>0.99999999999999989</v>
      </c>
      <c r="H12" s="71">
        <v>0.99999999999999989</v>
      </c>
    </row>
  </sheetData>
  <phoneticPr fontId="21" type="noConversion"/>
  <hyperlinks>
    <hyperlink ref="A3" location="Contents!A1" display="Return to table of contents" xr:uid="{BA32EBA6-50AB-4F71-B451-DBB758B11C3C}"/>
  </hyperlinks>
  <pageMargins left="0.7" right="0.7" top="0.75" bottom="0.75"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2E234-B92B-4133-A4B4-6C5C8D5537C7}">
  <dimension ref="A1:J10"/>
  <sheetViews>
    <sheetView workbookViewId="0">
      <selection activeCell="C37" sqref="C37"/>
    </sheetView>
  </sheetViews>
  <sheetFormatPr defaultColWidth="9.1796875" defaultRowHeight="15.5" x14ac:dyDescent="0.35"/>
  <cols>
    <col min="1" max="1" width="24.26953125" style="12" customWidth="1"/>
    <col min="2" max="3" width="14.81640625" style="12" customWidth="1"/>
    <col min="4" max="16384" width="9.1796875" style="12"/>
  </cols>
  <sheetData>
    <row r="1" spans="1:10" s="19" customFormat="1" ht="25" customHeight="1" x14ac:dyDescent="0.35">
      <c r="A1" s="22" t="s">
        <v>172</v>
      </c>
      <c r="B1" s="16"/>
      <c r="C1" s="16"/>
      <c r="D1" s="16"/>
      <c r="E1" s="16"/>
      <c r="F1" s="16"/>
      <c r="G1" s="16"/>
      <c r="H1" s="16"/>
      <c r="I1" s="16"/>
      <c r="J1" s="21"/>
    </row>
    <row r="2" spans="1:10" s="19" customFormat="1" ht="25" customHeight="1" x14ac:dyDescent="0.35">
      <c r="A2" s="23" t="s">
        <v>175</v>
      </c>
      <c r="B2" s="16"/>
      <c r="C2" s="16"/>
      <c r="D2" s="16"/>
      <c r="E2" s="16"/>
      <c r="F2" s="16"/>
      <c r="G2" s="16"/>
      <c r="H2" s="16"/>
      <c r="I2" s="16"/>
      <c r="J2" s="21"/>
    </row>
    <row r="3" spans="1:10" ht="25" customHeight="1" x14ac:dyDescent="0.35">
      <c r="A3" s="24" t="s">
        <v>24</v>
      </c>
    </row>
    <row r="4" spans="1:10" x14ac:dyDescent="0.35">
      <c r="A4" s="29" t="s">
        <v>148</v>
      </c>
      <c r="B4" s="51" t="s">
        <v>103</v>
      </c>
      <c r="C4" s="51" t="s">
        <v>51</v>
      </c>
    </row>
    <row r="5" spans="1:10" x14ac:dyDescent="0.35">
      <c r="A5" s="12" t="s">
        <v>90</v>
      </c>
      <c r="B5" s="64">
        <v>809</v>
      </c>
      <c r="C5" s="52">
        <v>0.80658025922233301</v>
      </c>
    </row>
    <row r="6" spans="1:10" x14ac:dyDescent="0.35">
      <c r="A6" s="12" t="s">
        <v>91</v>
      </c>
      <c r="B6" s="64">
        <v>168</v>
      </c>
      <c r="C6" s="52">
        <v>0.16749750747756731</v>
      </c>
    </row>
    <row r="7" spans="1:10" x14ac:dyDescent="0.35">
      <c r="A7" s="12" t="s">
        <v>92</v>
      </c>
      <c r="B7" s="64">
        <v>9</v>
      </c>
      <c r="C7" s="52">
        <v>8.9730807577268201E-3</v>
      </c>
    </row>
    <row r="8" spans="1:10" x14ac:dyDescent="0.35">
      <c r="A8" s="12" t="s">
        <v>93</v>
      </c>
      <c r="B8" s="64">
        <v>15</v>
      </c>
      <c r="C8" s="52">
        <v>1.4955134596211365E-2</v>
      </c>
    </row>
    <row r="9" spans="1:10" x14ac:dyDescent="0.35">
      <c r="A9" s="12" t="s">
        <v>202</v>
      </c>
      <c r="B9" s="64">
        <v>2</v>
      </c>
      <c r="C9" s="52">
        <v>1.9940179461615153E-3</v>
      </c>
    </row>
    <row r="10" spans="1:10" x14ac:dyDescent="0.35">
      <c r="A10" s="29" t="s">
        <v>25</v>
      </c>
      <c r="B10" s="65">
        <v>1003</v>
      </c>
      <c r="C10" s="53">
        <v>1</v>
      </c>
    </row>
  </sheetData>
  <hyperlinks>
    <hyperlink ref="A3" location="Contents!A1" display="Return to table of contents" xr:uid="{5093BA34-35C4-4DF4-AF23-4EE2D24F5D9D}"/>
  </hyperlinks>
  <pageMargins left="0.7" right="0.7" top="0.75" bottom="0.75" header="0.3" footer="0.3"/>
  <pageSetup paperSize="9"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EA380-0C9F-48A9-AB4A-5FF2AC7D2CDD}">
  <dimension ref="A1:I30"/>
  <sheetViews>
    <sheetView workbookViewId="0">
      <selection activeCell="C37" sqref="C37"/>
    </sheetView>
  </sheetViews>
  <sheetFormatPr defaultColWidth="9.1796875" defaultRowHeight="15.5" x14ac:dyDescent="0.35"/>
  <cols>
    <col min="1" max="1" width="32.26953125" style="12" customWidth="1"/>
    <col min="2" max="5" width="10.81640625" style="12" customWidth="1"/>
    <col min="6" max="16384" width="9.1796875" style="12"/>
  </cols>
  <sheetData>
    <row r="1" spans="1:9" s="19" customFormat="1" ht="25" customHeight="1" x14ac:dyDescent="0.35">
      <c r="A1" s="22" t="s">
        <v>174</v>
      </c>
      <c r="B1" s="16"/>
      <c r="C1" s="16"/>
      <c r="D1" s="16"/>
      <c r="E1" s="16"/>
      <c r="F1" s="16"/>
      <c r="G1" s="16"/>
      <c r="H1" s="16"/>
      <c r="I1" s="16"/>
    </row>
    <row r="2" spans="1:9" s="19" customFormat="1" ht="25" customHeight="1" x14ac:dyDescent="0.35">
      <c r="A2" s="23" t="s">
        <v>176</v>
      </c>
      <c r="B2" s="16"/>
      <c r="C2" s="16"/>
      <c r="D2" s="16"/>
      <c r="E2" s="16"/>
      <c r="F2" s="16"/>
      <c r="G2" s="16"/>
      <c r="H2" s="16"/>
      <c r="I2" s="16"/>
    </row>
    <row r="3" spans="1:9" ht="25" customHeight="1" x14ac:dyDescent="0.35">
      <c r="A3" s="24" t="s">
        <v>24</v>
      </c>
    </row>
    <row r="4" spans="1:9" s="61" customFormat="1" x14ac:dyDescent="0.35">
      <c r="A4" s="63" t="s">
        <v>31</v>
      </c>
      <c r="B4" s="51" t="s">
        <v>94</v>
      </c>
      <c r="C4" s="51" t="s">
        <v>95</v>
      </c>
      <c r="D4" s="51" t="s">
        <v>202</v>
      </c>
      <c r="E4" s="51" t="s">
        <v>25</v>
      </c>
    </row>
    <row r="5" spans="1:9" x14ac:dyDescent="0.35">
      <c r="A5" s="12" t="s">
        <v>34</v>
      </c>
      <c r="B5" s="12">
        <v>102</v>
      </c>
      <c r="C5" s="12">
        <v>24</v>
      </c>
      <c r="D5" s="12">
        <v>0</v>
      </c>
      <c r="E5" s="64">
        <v>126</v>
      </c>
      <c r="G5" s="54"/>
    </row>
    <row r="6" spans="1:9" x14ac:dyDescent="0.35">
      <c r="A6" s="12" t="s">
        <v>38</v>
      </c>
      <c r="B6" s="12">
        <v>5</v>
      </c>
      <c r="C6" s="64">
        <v>0</v>
      </c>
      <c r="D6" s="64">
        <v>0</v>
      </c>
      <c r="E6" s="64">
        <v>5</v>
      </c>
    </row>
    <row r="7" spans="1:9" x14ac:dyDescent="0.35">
      <c r="A7" s="12" t="s">
        <v>39</v>
      </c>
      <c r="B7" s="12">
        <v>40</v>
      </c>
      <c r="C7" s="12">
        <v>10</v>
      </c>
      <c r="D7" s="12">
        <v>1</v>
      </c>
      <c r="E7" s="64">
        <v>51</v>
      </c>
    </row>
    <row r="8" spans="1:9" x14ac:dyDescent="0.35">
      <c r="A8" s="12" t="s">
        <v>35</v>
      </c>
      <c r="B8" s="12">
        <v>10</v>
      </c>
      <c r="C8" s="12">
        <v>3</v>
      </c>
      <c r="D8" s="12">
        <v>0</v>
      </c>
      <c r="E8" s="64">
        <v>13</v>
      </c>
    </row>
    <row r="9" spans="1:9" x14ac:dyDescent="0.35">
      <c r="A9" s="12" t="s">
        <v>44</v>
      </c>
      <c r="B9" s="12">
        <v>104</v>
      </c>
      <c r="C9" s="61">
        <v>15</v>
      </c>
      <c r="D9" s="12">
        <v>1</v>
      </c>
      <c r="E9" s="64">
        <v>120</v>
      </c>
    </row>
    <row r="10" spans="1:9" x14ac:dyDescent="0.35">
      <c r="A10" s="12" t="s">
        <v>45</v>
      </c>
      <c r="B10" s="12">
        <v>105</v>
      </c>
      <c r="C10" s="12">
        <v>21</v>
      </c>
      <c r="D10" s="12">
        <v>0</v>
      </c>
      <c r="E10" s="64">
        <v>126</v>
      </c>
    </row>
    <row r="11" spans="1:9" x14ac:dyDescent="0.35">
      <c r="A11" s="12" t="s">
        <v>52</v>
      </c>
      <c r="B11" s="12">
        <v>248</v>
      </c>
      <c r="C11" s="12">
        <v>52</v>
      </c>
      <c r="D11" s="12">
        <v>0</v>
      </c>
      <c r="E11" s="64">
        <v>300</v>
      </c>
    </row>
    <row r="12" spans="1:9" x14ac:dyDescent="0.35">
      <c r="A12" s="12" t="s">
        <v>41</v>
      </c>
      <c r="B12" s="12">
        <v>25</v>
      </c>
      <c r="C12" s="12">
        <v>2</v>
      </c>
      <c r="D12" s="12">
        <v>0</v>
      </c>
      <c r="E12" s="64">
        <v>27</v>
      </c>
    </row>
    <row r="13" spans="1:9" x14ac:dyDescent="0.35">
      <c r="A13" s="12" t="s">
        <v>42</v>
      </c>
      <c r="B13" s="12">
        <v>1</v>
      </c>
      <c r="C13" s="12">
        <v>1</v>
      </c>
      <c r="D13" s="12">
        <v>0</v>
      </c>
      <c r="E13" s="64">
        <v>2</v>
      </c>
    </row>
    <row r="14" spans="1:9" x14ac:dyDescent="0.35">
      <c r="A14" s="12" t="s">
        <v>184</v>
      </c>
      <c r="B14" s="12">
        <v>37</v>
      </c>
      <c r="C14" s="12">
        <v>11</v>
      </c>
      <c r="D14" s="12">
        <v>0</v>
      </c>
      <c r="E14" s="64">
        <v>48</v>
      </c>
    </row>
    <row r="15" spans="1:9" x14ac:dyDescent="0.35">
      <c r="A15" s="12" t="s">
        <v>185</v>
      </c>
      <c r="B15" s="12">
        <v>141</v>
      </c>
      <c r="C15" s="12">
        <v>44</v>
      </c>
      <c r="D15" s="12">
        <v>0</v>
      </c>
      <c r="E15" s="64">
        <v>185</v>
      </c>
    </row>
    <row r="16" spans="1:9" x14ac:dyDescent="0.35">
      <c r="A16" s="29" t="s">
        <v>25</v>
      </c>
      <c r="B16" s="65">
        <v>818</v>
      </c>
      <c r="C16" s="65">
        <v>183</v>
      </c>
      <c r="D16" s="65">
        <v>2</v>
      </c>
      <c r="E16" s="65">
        <v>1003</v>
      </c>
    </row>
    <row r="17" spans="1:5" x14ac:dyDescent="0.35">
      <c r="B17" s="64"/>
      <c r="C17" s="64"/>
      <c r="D17" s="64"/>
      <c r="E17" s="64"/>
    </row>
    <row r="18" spans="1:5" x14ac:dyDescent="0.35">
      <c r="A18" s="63" t="s">
        <v>31</v>
      </c>
      <c r="B18" s="51" t="s">
        <v>94</v>
      </c>
      <c r="C18" s="51" t="s">
        <v>95</v>
      </c>
      <c r="D18" s="51" t="s">
        <v>202</v>
      </c>
      <c r="E18" s="51" t="s">
        <v>25</v>
      </c>
    </row>
    <row r="19" spans="1:5" x14ac:dyDescent="0.35">
      <c r="A19" s="12" t="s">
        <v>34</v>
      </c>
      <c r="B19" s="30">
        <v>0.80952380952380953</v>
      </c>
      <c r="C19" s="30">
        <v>0.19047619047619047</v>
      </c>
      <c r="D19" s="30">
        <v>0</v>
      </c>
      <c r="E19" s="31">
        <v>1</v>
      </c>
    </row>
    <row r="20" spans="1:5" x14ac:dyDescent="0.35">
      <c r="A20" s="12" t="s">
        <v>38</v>
      </c>
      <c r="B20" s="30">
        <v>1</v>
      </c>
      <c r="C20" s="30">
        <v>0</v>
      </c>
      <c r="D20" s="30">
        <v>0</v>
      </c>
      <c r="E20" s="31">
        <v>1</v>
      </c>
    </row>
    <row r="21" spans="1:5" x14ac:dyDescent="0.35">
      <c r="A21" s="12" t="s">
        <v>39</v>
      </c>
      <c r="B21" s="30">
        <v>0.78431372549019607</v>
      </c>
      <c r="C21" s="30">
        <v>0.19607843137254902</v>
      </c>
      <c r="D21" s="30">
        <v>1.9607843137254902E-2</v>
      </c>
      <c r="E21" s="31">
        <v>1</v>
      </c>
    </row>
    <row r="22" spans="1:5" x14ac:dyDescent="0.35">
      <c r="A22" s="12" t="s">
        <v>35</v>
      </c>
      <c r="B22" s="30">
        <v>0.76923076923076927</v>
      </c>
      <c r="C22" s="30">
        <v>0.23076923076923078</v>
      </c>
      <c r="D22" s="30">
        <v>0</v>
      </c>
      <c r="E22" s="31">
        <v>1</v>
      </c>
    </row>
    <row r="23" spans="1:5" x14ac:dyDescent="0.35">
      <c r="A23" s="12" t="s">
        <v>44</v>
      </c>
      <c r="B23" s="30">
        <v>0.8666666666666667</v>
      </c>
      <c r="C23" s="30">
        <v>0.125</v>
      </c>
      <c r="D23" s="30">
        <v>8.3333333333333332E-3</v>
      </c>
      <c r="E23" s="31">
        <v>1</v>
      </c>
    </row>
    <row r="24" spans="1:5" x14ac:dyDescent="0.35">
      <c r="A24" s="12" t="s">
        <v>45</v>
      </c>
      <c r="B24" s="30">
        <v>0.83333333333333337</v>
      </c>
      <c r="C24" s="30">
        <v>0.16666666666666666</v>
      </c>
      <c r="D24" s="30">
        <v>0</v>
      </c>
      <c r="E24" s="31">
        <v>1</v>
      </c>
    </row>
    <row r="25" spans="1:5" x14ac:dyDescent="0.35">
      <c r="A25" s="12" t="s">
        <v>52</v>
      </c>
      <c r="B25" s="30">
        <v>0.82666666666666666</v>
      </c>
      <c r="C25" s="30">
        <v>0.17333333333333334</v>
      </c>
      <c r="D25" s="30">
        <v>0</v>
      </c>
      <c r="E25" s="31">
        <v>1</v>
      </c>
    </row>
    <row r="26" spans="1:5" x14ac:dyDescent="0.35">
      <c r="A26" s="12" t="s">
        <v>41</v>
      </c>
      <c r="B26" s="30">
        <v>0.92592592592592593</v>
      </c>
      <c r="C26" s="30">
        <v>7.407407407407407E-2</v>
      </c>
      <c r="D26" s="30">
        <v>0</v>
      </c>
      <c r="E26" s="31">
        <v>1</v>
      </c>
    </row>
    <row r="27" spans="1:5" x14ac:dyDescent="0.35">
      <c r="A27" s="12" t="s">
        <v>42</v>
      </c>
      <c r="B27" s="30">
        <v>0.5</v>
      </c>
      <c r="C27" s="30">
        <v>0.5</v>
      </c>
      <c r="D27" s="30">
        <v>0</v>
      </c>
      <c r="E27" s="31">
        <v>1</v>
      </c>
    </row>
    <row r="28" spans="1:5" x14ac:dyDescent="0.35">
      <c r="A28" s="12" t="s">
        <v>184</v>
      </c>
      <c r="B28" s="30">
        <v>0.77083333333333337</v>
      </c>
      <c r="C28" s="30">
        <v>0.22916666666666666</v>
      </c>
      <c r="D28" s="30">
        <v>0</v>
      </c>
      <c r="E28" s="31">
        <v>1</v>
      </c>
    </row>
    <row r="29" spans="1:5" x14ac:dyDescent="0.35">
      <c r="A29" s="12" t="s">
        <v>185</v>
      </c>
      <c r="B29" s="30">
        <v>0.76216216216216215</v>
      </c>
      <c r="C29" s="30">
        <v>0.23783783783783785</v>
      </c>
      <c r="D29" s="30">
        <v>0</v>
      </c>
      <c r="E29" s="31">
        <v>1</v>
      </c>
    </row>
    <row r="30" spans="1:5" x14ac:dyDescent="0.35">
      <c r="A30" s="29" t="s">
        <v>25</v>
      </c>
      <c r="B30" s="31">
        <f>B16/E16</f>
        <v>0.81555333998005985</v>
      </c>
      <c r="C30" s="31">
        <f t="shared" ref="C30" si="0">C16/E16</f>
        <v>0.18245264207377868</v>
      </c>
      <c r="D30" s="31">
        <f t="shared" ref="D30" si="1">D16/E16</f>
        <v>1.9940179461615153E-3</v>
      </c>
      <c r="E30" s="31">
        <v>1</v>
      </c>
    </row>
  </sheetData>
  <sortState xmlns:xlrd2="http://schemas.microsoft.com/office/spreadsheetml/2017/richdata2" ref="A18:B25">
    <sortCondition descending="1" ref="B18:B25"/>
  </sortState>
  <hyperlinks>
    <hyperlink ref="A3" location="Contents!A1" display="Return to table of contents" xr:uid="{7DE4B594-6742-4370-AC4A-B4C8BD77766E}"/>
  </hyperlinks>
  <pageMargins left="0.7" right="0.7" top="0.75" bottom="0.75" header="0.3" footer="0.3"/>
  <pageSetup paperSize="9"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BE3F4-0080-47C4-9D78-A0A16C0089B7}">
  <dimension ref="A1:I74"/>
  <sheetViews>
    <sheetView workbookViewId="0">
      <selection activeCell="C37" sqref="C37"/>
    </sheetView>
  </sheetViews>
  <sheetFormatPr defaultRowHeight="14.5" x14ac:dyDescent="0.35"/>
  <cols>
    <col min="1" max="1" width="34.7265625" customWidth="1"/>
    <col min="2" max="2" width="10.7265625" customWidth="1"/>
  </cols>
  <sheetData>
    <row r="1" spans="1:9" s="19" customFormat="1" ht="25" customHeight="1" x14ac:dyDescent="0.35">
      <c r="A1" s="22" t="s">
        <v>177</v>
      </c>
      <c r="B1" s="16"/>
      <c r="C1" s="16"/>
      <c r="D1" s="16"/>
      <c r="E1" s="16"/>
      <c r="F1" s="16"/>
      <c r="G1" s="16"/>
      <c r="H1" s="16"/>
      <c r="I1" s="21"/>
    </row>
    <row r="2" spans="1:9" s="19" customFormat="1" ht="25" customHeight="1" x14ac:dyDescent="0.35">
      <c r="A2" s="23" t="s">
        <v>175</v>
      </c>
      <c r="B2" s="16"/>
      <c r="C2" s="16"/>
      <c r="D2" s="16"/>
      <c r="E2" s="16"/>
      <c r="F2" s="16"/>
      <c r="G2" s="16"/>
      <c r="H2" s="16"/>
      <c r="I2" s="21"/>
    </row>
    <row r="3" spans="1:9" s="12" customFormat="1" ht="25" customHeight="1" x14ac:dyDescent="0.35">
      <c r="A3" s="24" t="s">
        <v>24</v>
      </c>
    </row>
    <row r="4" spans="1:9" s="12" customFormat="1" ht="15.5" x14ac:dyDescent="0.35">
      <c r="A4" s="29" t="s">
        <v>31</v>
      </c>
      <c r="B4" s="51" t="s">
        <v>51</v>
      </c>
    </row>
    <row r="5" spans="1:9" s="12" customFormat="1" ht="15.5" x14ac:dyDescent="0.35">
      <c r="A5" s="12" t="s">
        <v>34</v>
      </c>
      <c r="B5" s="58">
        <v>0.12562313060817548</v>
      </c>
    </row>
    <row r="6" spans="1:9" s="12" customFormat="1" ht="15.5" x14ac:dyDescent="0.35">
      <c r="A6" s="12" t="s">
        <v>38</v>
      </c>
      <c r="B6" s="58">
        <v>4.9850448654037887E-3</v>
      </c>
    </row>
    <row r="7" spans="1:9" s="12" customFormat="1" ht="15.5" x14ac:dyDescent="0.35">
      <c r="A7" s="12" t="s">
        <v>39</v>
      </c>
      <c r="B7" s="58">
        <v>5.0847457627118647E-2</v>
      </c>
    </row>
    <row r="8" spans="1:9" s="12" customFormat="1" ht="15.5" x14ac:dyDescent="0.35">
      <c r="A8" s="12" t="s">
        <v>35</v>
      </c>
      <c r="B8" s="58">
        <v>1.2961116650049851E-2</v>
      </c>
    </row>
    <row r="9" spans="1:9" s="12" customFormat="1" ht="15.5" x14ac:dyDescent="0.35">
      <c r="A9" s="12" t="s">
        <v>44</v>
      </c>
      <c r="B9" s="58">
        <v>0.11964107676969092</v>
      </c>
    </row>
    <row r="10" spans="1:9" s="12" customFormat="1" ht="15.5" x14ac:dyDescent="0.35">
      <c r="A10" s="12" t="s">
        <v>45</v>
      </c>
      <c r="B10" s="58">
        <v>0.12562313060817548</v>
      </c>
    </row>
    <row r="11" spans="1:9" s="12" customFormat="1" ht="15.5" x14ac:dyDescent="0.35">
      <c r="A11" s="12" t="s">
        <v>52</v>
      </c>
      <c r="B11" s="58">
        <v>0.29910269192422734</v>
      </c>
    </row>
    <row r="12" spans="1:9" s="12" customFormat="1" ht="15.5" x14ac:dyDescent="0.35">
      <c r="A12" s="12" t="s">
        <v>41</v>
      </c>
      <c r="B12" s="58">
        <v>2.6919242273180457E-2</v>
      </c>
    </row>
    <row r="13" spans="1:9" s="12" customFormat="1" ht="15.5" x14ac:dyDescent="0.35">
      <c r="A13" s="12" t="s">
        <v>42</v>
      </c>
      <c r="B13" s="58">
        <v>1.9940179461615153E-3</v>
      </c>
    </row>
    <row r="14" spans="1:9" s="12" customFormat="1" ht="15.5" x14ac:dyDescent="0.35">
      <c r="A14" s="12" t="s">
        <v>184</v>
      </c>
      <c r="B14" s="58">
        <v>4.7856430707876374E-2</v>
      </c>
    </row>
    <row r="15" spans="1:9" s="12" customFormat="1" ht="15.5" x14ac:dyDescent="0.35">
      <c r="A15" s="12" t="s">
        <v>185</v>
      </c>
      <c r="B15" s="58">
        <v>0.18444666001994017</v>
      </c>
    </row>
    <row r="16" spans="1:9" s="12" customFormat="1" ht="15.5" x14ac:dyDescent="0.35">
      <c r="A16" s="29" t="s">
        <v>25</v>
      </c>
      <c r="B16" s="60">
        <v>1</v>
      </c>
    </row>
    <row r="17" s="12" customFormat="1" ht="15.5" x14ac:dyDescent="0.35"/>
    <row r="18" s="12" customFormat="1" ht="15.5" x14ac:dyDescent="0.35"/>
    <row r="19" s="12" customFormat="1" ht="15.5" x14ac:dyDescent="0.35"/>
    <row r="20" s="12" customFormat="1" ht="15.5" x14ac:dyDescent="0.35"/>
    <row r="21" s="12" customFormat="1" ht="15.5" x14ac:dyDescent="0.35"/>
    <row r="22" s="12" customFormat="1" ht="15.5" x14ac:dyDescent="0.35"/>
    <row r="23" s="12" customFormat="1" ht="15.5" x14ac:dyDescent="0.35"/>
    <row r="24" s="12" customFormat="1" ht="15.5" x14ac:dyDescent="0.35"/>
    <row r="25" s="12" customFormat="1" ht="15.5" x14ac:dyDescent="0.35"/>
    <row r="26" s="12" customFormat="1" ht="15.5" x14ac:dyDescent="0.35"/>
    <row r="27" s="12" customFormat="1" ht="15.5" x14ac:dyDescent="0.35"/>
    <row r="28" s="12" customFormat="1" ht="15.5" x14ac:dyDescent="0.35"/>
    <row r="29" s="12" customFormat="1" ht="15.5" x14ac:dyDescent="0.35"/>
    <row r="30" s="12" customFormat="1" ht="15.5" x14ac:dyDescent="0.35"/>
    <row r="31" s="12" customFormat="1" ht="15.5" x14ac:dyDescent="0.35"/>
    <row r="32" s="12" customFormat="1" ht="15.5" x14ac:dyDescent="0.35"/>
    <row r="33" s="12" customFormat="1" ht="15.5" x14ac:dyDescent="0.35"/>
    <row r="34" s="12" customFormat="1" ht="15.5" x14ac:dyDescent="0.35"/>
    <row r="35" s="12" customFormat="1" ht="15.5" x14ac:dyDescent="0.35"/>
    <row r="36" s="12" customFormat="1" ht="15.5" x14ac:dyDescent="0.35"/>
    <row r="37" s="12" customFormat="1" ht="15.5" x14ac:dyDescent="0.35"/>
    <row r="38" s="12" customFormat="1" ht="15.5" x14ac:dyDescent="0.35"/>
    <row r="39" s="12" customFormat="1" ht="15.5" x14ac:dyDescent="0.35"/>
    <row r="40" s="12" customFormat="1" ht="15.5" x14ac:dyDescent="0.35"/>
    <row r="41" s="12" customFormat="1" ht="15.5" x14ac:dyDescent="0.35"/>
    <row r="42" s="12" customFormat="1" ht="15.5" x14ac:dyDescent="0.35"/>
    <row r="43" s="12" customFormat="1" ht="15.5" x14ac:dyDescent="0.35"/>
    <row r="44" s="12" customFormat="1" ht="15.5" x14ac:dyDescent="0.35"/>
    <row r="45" s="12" customFormat="1" ht="15.5" x14ac:dyDescent="0.35"/>
    <row r="46" s="12" customFormat="1" ht="15.5" x14ac:dyDescent="0.35"/>
    <row r="47" s="12" customFormat="1" ht="15.5" x14ac:dyDescent="0.35"/>
    <row r="48" s="12" customFormat="1" ht="15.5" x14ac:dyDescent="0.35"/>
    <row r="49" s="12" customFormat="1" ht="15.5" x14ac:dyDescent="0.35"/>
    <row r="50" s="12" customFormat="1" ht="15.5" x14ac:dyDescent="0.35"/>
    <row r="51" s="12" customFormat="1" ht="15.5" x14ac:dyDescent="0.35"/>
    <row r="52" s="12" customFormat="1" ht="15.5" x14ac:dyDescent="0.35"/>
    <row r="53" s="12" customFormat="1" ht="15.5" x14ac:dyDescent="0.35"/>
    <row r="54" s="12" customFormat="1" ht="15.5" x14ac:dyDescent="0.35"/>
    <row r="55" s="12" customFormat="1" ht="15.5" x14ac:dyDescent="0.35"/>
    <row r="56" s="12" customFormat="1" ht="15.5" x14ac:dyDescent="0.35"/>
    <row r="57" s="12" customFormat="1" ht="15.5" x14ac:dyDescent="0.35"/>
    <row r="58" s="12" customFormat="1" ht="15.5" x14ac:dyDescent="0.35"/>
    <row r="59" s="12" customFormat="1" ht="15.5" x14ac:dyDescent="0.35"/>
    <row r="60" s="12" customFormat="1" ht="15.5" x14ac:dyDescent="0.35"/>
    <row r="61" s="12" customFormat="1" ht="15.5" x14ac:dyDescent="0.35"/>
    <row r="62" s="12" customFormat="1" ht="15.5" x14ac:dyDescent="0.35"/>
    <row r="63" s="12" customFormat="1" ht="15.5" x14ac:dyDescent="0.35"/>
    <row r="64" s="12" customFormat="1" ht="15.5" x14ac:dyDescent="0.35"/>
    <row r="65" s="12" customFormat="1" ht="15.5" x14ac:dyDescent="0.35"/>
    <row r="66" s="12" customFormat="1" ht="15.5" x14ac:dyDescent="0.35"/>
    <row r="67" s="12" customFormat="1" ht="15.5" x14ac:dyDescent="0.35"/>
    <row r="68" s="12" customFormat="1" ht="15.5" x14ac:dyDescent="0.35"/>
    <row r="69" s="12" customFormat="1" ht="15.5" x14ac:dyDescent="0.35"/>
    <row r="70" s="12" customFormat="1" ht="15.5" x14ac:dyDescent="0.35"/>
    <row r="71" s="12" customFormat="1" ht="15.5" x14ac:dyDescent="0.35"/>
    <row r="72" s="12" customFormat="1" ht="15.5" x14ac:dyDescent="0.35"/>
    <row r="73" s="12" customFormat="1" ht="15.5" x14ac:dyDescent="0.35"/>
    <row r="74" s="12" customFormat="1" ht="15.5" x14ac:dyDescent="0.35"/>
  </sheetData>
  <sortState xmlns:xlrd2="http://schemas.microsoft.com/office/spreadsheetml/2017/richdata2" ref="A5:B15">
    <sortCondition ref="A5:A15"/>
  </sortState>
  <hyperlinks>
    <hyperlink ref="A3" location="Contents!A1" display="Return to table of contents" xr:uid="{6DFC301F-2C87-453B-AEAF-6FDB7C0556C7}"/>
  </hyperlinks>
  <pageMargins left="0.7" right="0.7" top="0.75" bottom="0.75" header="0.3" footer="0.3"/>
  <pageSetup paperSize="9"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227E8-2B99-4801-B2BF-3900218327E9}">
  <dimension ref="A1:J9"/>
  <sheetViews>
    <sheetView workbookViewId="0">
      <selection activeCell="C37" sqref="C37"/>
    </sheetView>
  </sheetViews>
  <sheetFormatPr defaultColWidth="9.1796875" defaultRowHeight="15.5" x14ac:dyDescent="0.35"/>
  <cols>
    <col min="1" max="1" width="31.7265625" style="12" customWidth="1"/>
    <col min="2" max="3" width="16" style="12" customWidth="1"/>
    <col min="4" max="16384" width="9.1796875" style="12"/>
  </cols>
  <sheetData>
    <row r="1" spans="1:10" s="19" customFormat="1" ht="25" customHeight="1" x14ac:dyDescent="0.35">
      <c r="A1" s="22" t="s">
        <v>159</v>
      </c>
      <c r="B1" s="16"/>
      <c r="C1" s="16"/>
      <c r="D1" s="16"/>
      <c r="E1" s="16"/>
      <c r="F1" s="16"/>
      <c r="G1" s="16"/>
      <c r="H1" s="16"/>
      <c r="I1" s="16"/>
      <c r="J1" s="21"/>
    </row>
    <row r="2" spans="1:10" s="19" customFormat="1" ht="25" customHeight="1" x14ac:dyDescent="0.35">
      <c r="A2" s="23" t="s">
        <v>18</v>
      </c>
      <c r="B2" s="16"/>
      <c r="C2" s="16"/>
      <c r="D2" s="16"/>
      <c r="E2" s="16"/>
      <c r="F2" s="16"/>
      <c r="G2" s="16"/>
      <c r="H2" s="16"/>
      <c r="I2" s="16"/>
      <c r="J2" s="21"/>
    </row>
    <row r="3" spans="1:10" ht="25" customHeight="1" x14ac:dyDescent="0.35">
      <c r="A3" s="24" t="s">
        <v>24</v>
      </c>
    </row>
    <row r="4" spans="1:10" ht="15.75" customHeight="1" x14ac:dyDescent="0.35">
      <c r="A4" s="50" t="s">
        <v>148</v>
      </c>
      <c r="B4" s="51" t="s">
        <v>103</v>
      </c>
      <c r="C4" s="51" t="s">
        <v>51</v>
      </c>
    </row>
    <row r="5" spans="1:10" ht="15.75" customHeight="1" x14ac:dyDescent="0.35">
      <c r="A5" s="61" t="s">
        <v>90</v>
      </c>
      <c r="B5" s="35">
        <v>378</v>
      </c>
      <c r="C5" s="62">
        <v>0.81465517241379315</v>
      </c>
    </row>
    <row r="6" spans="1:10" ht="15.75" customHeight="1" x14ac:dyDescent="0.35">
      <c r="A6" s="61" t="s">
        <v>91</v>
      </c>
      <c r="B6" s="35">
        <v>77</v>
      </c>
      <c r="C6" s="62">
        <v>0.16594827586206898</v>
      </c>
    </row>
    <row r="7" spans="1:10" ht="15.75" customHeight="1" x14ac:dyDescent="0.35">
      <c r="A7" s="61" t="s">
        <v>92</v>
      </c>
      <c r="B7" s="35">
        <v>4</v>
      </c>
      <c r="C7" s="62">
        <v>8.6206896551724137E-3</v>
      </c>
    </row>
    <row r="8" spans="1:10" ht="15.75" customHeight="1" x14ac:dyDescent="0.35">
      <c r="A8" s="61" t="s">
        <v>93</v>
      </c>
      <c r="B8" s="35">
        <v>5</v>
      </c>
      <c r="C8" s="62">
        <v>1.0775862068965518E-2</v>
      </c>
    </row>
    <row r="9" spans="1:10" ht="15.75" customHeight="1" x14ac:dyDescent="0.35">
      <c r="A9" s="29" t="s">
        <v>25</v>
      </c>
      <c r="B9" s="28">
        <v>464</v>
      </c>
      <c r="C9" s="60">
        <v>1</v>
      </c>
    </row>
  </sheetData>
  <hyperlinks>
    <hyperlink ref="A3" location="Contents!A1" display="Return to table of contents" xr:uid="{0CFCABF4-5A0D-4216-969E-94ABDAE65F40}"/>
  </hyperlinks>
  <pageMargins left="0.7" right="0.7" top="0.75" bottom="0.75" header="0.3" footer="0.3"/>
  <pageSetup paperSize="9"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2E9FA-988A-421D-A0B2-5FA9872B5594}">
  <dimension ref="A1:J28"/>
  <sheetViews>
    <sheetView workbookViewId="0">
      <selection activeCell="C37" sqref="C37"/>
    </sheetView>
  </sheetViews>
  <sheetFormatPr defaultColWidth="9.1796875" defaultRowHeight="15.5" x14ac:dyDescent="0.35"/>
  <cols>
    <col min="1" max="1" width="36.7265625" style="12" customWidth="1"/>
    <col min="2" max="4" width="14.453125" style="12" customWidth="1"/>
    <col min="5" max="16384" width="9.1796875" style="12"/>
  </cols>
  <sheetData>
    <row r="1" spans="1:10" s="19" customFormat="1" ht="25" customHeight="1" x14ac:dyDescent="0.35">
      <c r="A1" s="22" t="s">
        <v>114</v>
      </c>
      <c r="B1" s="16"/>
      <c r="C1" s="16"/>
      <c r="D1" s="16"/>
      <c r="E1" s="16"/>
      <c r="F1" s="16"/>
      <c r="G1" s="16"/>
      <c r="H1" s="16"/>
      <c r="I1" s="16"/>
      <c r="J1" s="21"/>
    </row>
    <row r="2" spans="1:10" s="19" customFormat="1" ht="25" customHeight="1" x14ac:dyDescent="0.35">
      <c r="A2" s="23" t="s">
        <v>178</v>
      </c>
      <c r="B2" s="16"/>
      <c r="C2" s="16"/>
      <c r="D2" s="16"/>
      <c r="E2" s="16"/>
      <c r="F2" s="16"/>
      <c r="G2" s="16"/>
      <c r="H2" s="16"/>
      <c r="I2" s="16"/>
      <c r="J2" s="21"/>
    </row>
    <row r="3" spans="1:10" ht="25" customHeight="1" x14ac:dyDescent="0.35">
      <c r="A3" s="24" t="s">
        <v>24</v>
      </c>
    </row>
    <row r="4" spans="1:10" ht="18" customHeight="1" x14ac:dyDescent="0.35">
      <c r="A4" s="29" t="s">
        <v>31</v>
      </c>
      <c r="B4" s="28" t="s">
        <v>94</v>
      </c>
      <c r="C4" s="28" t="s">
        <v>95</v>
      </c>
      <c r="D4" s="28" t="s">
        <v>25</v>
      </c>
    </row>
    <row r="5" spans="1:10" x14ac:dyDescent="0.35">
      <c r="A5" s="12" t="s">
        <v>34</v>
      </c>
      <c r="B5" s="35">
        <v>62</v>
      </c>
      <c r="C5" s="35">
        <v>11</v>
      </c>
      <c r="D5" s="35">
        <v>73</v>
      </c>
    </row>
    <row r="6" spans="1:10" x14ac:dyDescent="0.35">
      <c r="A6" s="12" t="s">
        <v>39</v>
      </c>
      <c r="B6" s="35">
        <v>24</v>
      </c>
      <c r="C6" s="35">
        <v>5</v>
      </c>
      <c r="D6" s="35">
        <v>29</v>
      </c>
    </row>
    <row r="7" spans="1:10" x14ac:dyDescent="0.35">
      <c r="A7" s="12" t="s">
        <v>35</v>
      </c>
      <c r="B7" s="35">
        <v>6</v>
      </c>
      <c r="C7" s="35">
        <v>3</v>
      </c>
      <c r="D7" s="35">
        <v>9</v>
      </c>
    </row>
    <row r="8" spans="1:10" x14ac:dyDescent="0.35">
      <c r="A8" s="12" t="s">
        <v>44</v>
      </c>
      <c r="B8" s="35">
        <v>47</v>
      </c>
      <c r="C8" s="35">
        <v>7</v>
      </c>
      <c r="D8" s="35">
        <v>54</v>
      </c>
    </row>
    <row r="9" spans="1:10" x14ac:dyDescent="0.35">
      <c r="A9" s="12" t="s">
        <v>45</v>
      </c>
      <c r="B9" s="35">
        <v>37</v>
      </c>
      <c r="C9" s="35">
        <v>10</v>
      </c>
      <c r="D9" s="35">
        <v>47</v>
      </c>
    </row>
    <row r="10" spans="1:10" x14ac:dyDescent="0.35">
      <c r="A10" s="12" t="s">
        <v>52</v>
      </c>
      <c r="B10" s="35">
        <v>138</v>
      </c>
      <c r="C10" s="35">
        <v>25</v>
      </c>
      <c r="D10" s="35">
        <v>163</v>
      </c>
    </row>
    <row r="11" spans="1:10" x14ac:dyDescent="0.35">
      <c r="A11" s="12" t="s">
        <v>41</v>
      </c>
      <c r="B11" s="35">
        <v>5</v>
      </c>
      <c r="C11" s="35">
        <v>1</v>
      </c>
      <c r="D11" s="35">
        <v>6</v>
      </c>
    </row>
    <row r="12" spans="1:10" x14ac:dyDescent="0.35">
      <c r="A12" s="12" t="s">
        <v>42</v>
      </c>
      <c r="B12" s="35">
        <v>1</v>
      </c>
      <c r="C12" s="35">
        <v>1</v>
      </c>
      <c r="D12" s="35">
        <v>2</v>
      </c>
    </row>
    <row r="13" spans="1:10" x14ac:dyDescent="0.35">
      <c r="A13" s="12" t="s">
        <v>184</v>
      </c>
      <c r="B13" s="35">
        <v>8</v>
      </c>
      <c r="C13" s="35">
        <v>2</v>
      </c>
      <c r="D13" s="35">
        <v>10</v>
      </c>
    </row>
    <row r="14" spans="1:10" x14ac:dyDescent="0.35">
      <c r="A14" s="12" t="s">
        <v>185</v>
      </c>
      <c r="B14" s="35">
        <v>54</v>
      </c>
      <c r="C14" s="35">
        <v>17</v>
      </c>
      <c r="D14" s="35">
        <v>71</v>
      </c>
    </row>
    <row r="15" spans="1:10" x14ac:dyDescent="0.35">
      <c r="A15" s="29" t="s">
        <v>25</v>
      </c>
      <c r="B15" s="28">
        <v>382</v>
      </c>
      <c r="C15" s="28">
        <v>82</v>
      </c>
      <c r="D15" s="28">
        <v>464</v>
      </c>
    </row>
    <row r="17" spans="1:4" ht="18" customHeight="1" x14ac:dyDescent="0.35">
      <c r="A17" s="29" t="s">
        <v>31</v>
      </c>
      <c r="B17" s="28" t="s">
        <v>94</v>
      </c>
      <c r="C17" s="28" t="s">
        <v>95</v>
      </c>
      <c r="D17" s="28" t="s">
        <v>51</v>
      </c>
    </row>
    <row r="18" spans="1:4" x14ac:dyDescent="0.35">
      <c r="A18" s="12" t="s">
        <v>34</v>
      </c>
      <c r="B18" s="58">
        <v>0.84931506849315064</v>
      </c>
      <c r="C18" s="58">
        <v>0.15068493150684931</v>
      </c>
      <c r="D18" s="58">
        <v>1</v>
      </c>
    </row>
    <row r="19" spans="1:4" ht="18" customHeight="1" x14ac:dyDescent="0.35">
      <c r="A19" s="12" t="s">
        <v>39</v>
      </c>
      <c r="B19" s="58">
        <v>0.82758620689655171</v>
      </c>
      <c r="C19" s="58">
        <v>0.17241379310344829</v>
      </c>
      <c r="D19" s="58">
        <v>1</v>
      </c>
    </row>
    <row r="20" spans="1:4" ht="18" customHeight="1" x14ac:dyDescent="0.35">
      <c r="A20" s="12" t="s">
        <v>35</v>
      </c>
      <c r="B20" s="58">
        <v>0.66666666666666663</v>
      </c>
      <c r="C20" s="58">
        <v>0.33333333333333331</v>
      </c>
      <c r="D20" s="58">
        <v>1</v>
      </c>
    </row>
    <row r="21" spans="1:4" x14ac:dyDescent="0.35">
      <c r="A21" s="12" t="s">
        <v>44</v>
      </c>
      <c r="B21" s="58">
        <v>0.87037037037037035</v>
      </c>
      <c r="C21" s="58">
        <v>0.12962962962962962</v>
      </c>
      <c r="D21" s="58">
        <v>1</v>
      </c>
    </row>
    <row r="22" spans="1:4" x14ac:dyDescent="0.35">
      <c r="A22" s="12" t="s">
        <v>45</v>
      </c>
      <c r="B22" s="58">
        <v>0.78723404255319152</v>
      </c>
      <c r="C22" s="58">
        <v>0.21276595744680851</v>
      </c>
      <c r="D22" s="58">
        <v>1</v>
      </c>
    </row>
    <row r="23" spans="1:4" x14ac:dyDescent="0.35">
      <c r="A23" s="12" t="s">
        <v>52</v>
      </c>
      <c r="B23" s="58">
        <v>0.84662576687116564</v>
      </c>
      <c r="C23" s="58">
        <v>0.15337423312883436</v>
      </c>
      <c r="D23" s="58">
        <v>1</v>
      </c>
    </row>
    <row r="24" spans="1:4" x14ac:dyDescent="0.35">
      <c r="A24" s="12" t="s">
        <v>41</v>
      </c>
      <c r="B24" s="58">
        <v>0.83333333333333337</v>
      </c>
      <c r="C24" s="58">
        <v>0.16666666666666666</v>
      </c>
      <c r="D24" s="58">
        <v>1</v>
      </c>
    </row>
    <row r="25" spans="1:4" x14ac:dyDescent="0.35">
      <c r="A25" s="12" t="s">
        <v>42</v>
      </c>
      <c r="B25" s="58">
        <v>0.5</v>
      </c>
      <c r="C25" s="58">
        <v>0.5</v>
      </c>
      <c r="D25" s="58">
        <v>1</v>
      </c>
    </row>
    <row r="26" spans="1:4" x14ac:dyDescent="0.35">
      <c r="A26" s="12" t="s">
        <v>184</v>
      </c>
      <c r="B26" s="58">
        <v>0.8</v>
      </c>
      <c r="C26" s="58">
        <v>0.2</v>
      </c>
      <c r="D26" s="58">
        <v>1</v>
      </c>
    </row>
    <row r="27" spans="1:4" x14ac:dyDescent="0.35">
      <c r="A27" s="12" t="s">
        <v>185</v>
      </c>
      <c r="B27" s="58">
        <v>0.76056338028169013</v>
      </c>
      <c r="C27" s="58">
        <v>0.23943661971830985</v>
      </c>
      <c r="D27" s="58">
        <v>1</v>
      </c>
    </row>
    <row r="28" spans="1:4" x14ac:dyDescent="0.35">
      <c r="A28" s="29" t="s">
        <v>109</v>
      </c>
      <c r="B28" s="59">
        <v>0.82327586206896552</v>
      </c>
      <c r="C28" s="59">
        <v>0.17672413793103448</v>
      </c>
      <c r="D28" s="59">
        <v>1</v>
      </c>
    </row>
  </sheetData>
  <hyperlinks>
    <hyperlink ref="A3" location="Contents!A1" display="Return to table of contents" xr:uid="{05611117-2B65-471E-B99A-A2E348510322}"/>
  </hyperlinks>
  <pageMargins left="0.7" right="0.7" top="0.75" bottom="0.75" header="0.3" footer="0.3"/>
  <pageSetup paperSize="9" orientation="portrait" r:id="rId1"/>
  <tableParts count="2">
    <tablePart r:id="rId2"/>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84CF9-1EA3-438A-947A-18F742593625}">
  <dimension ref="A1:J17"/>
  <sheetViews>
    <sheetView workbookViewId="0">
      <selection activeCell="C37" sqref="C37"/>
    </sheetView>
  </sheetViews>
  <sheetFormatPr defaultColWidth="9.1796875" defaultRowHeight="15.5" x14ac:dyDescent="0.35"/>
  <cols>
    <col min="1" max="1" width="34.54296875" style="12" customWidth="1"/>
    <col min="2" max="2" width="10.7265625" style="12" customWidth="1"/>
    <col min="3" max="16384" width="9.1796875" style="12"/>
  </cols>
  <sheetData>
    <row r="1" spans="1:10" s="19" customFormat="1" ht="25" customHeight="1" x14ac:dyDescent="0.35">
      <c r="A1" s="22" t="s">
        <v>163</v>
      </c>
      <c r="B1" s="16"/>
      <c r="C1" s="16"/>
      <c r="D1" s="16"/>
      <c r="E1" s="16"/>
      <c r="F1" s="16"/>
      <c r="G1" s="16"/>
      <c r="H1" s="16"/>
      <c r="I1" s="16"/>
      <c r="J1" s="21"/>
    </row>
    <row r="2" spans="1:10" s="19" customFormat="1" ht="25" customHeight="1" x14ac:dyDescent="0.35">
      <c r="A2" s="23" t="s">
        <v>18</v>
      </c>
      <c r="B2" s="16"/>
      <c r="C2" s="16"/>
      <c r="D2" s="16"/>
      <c r="E2" s="16"/>
      <c r="F2" s="16"/>
      <c r="G2" s="16"/>
      <c r="H2" s="16"/>
      <c r="I2" s="16"/>
      <c r="J2" s="21"/>
    </row>
    <row r="3" spans="1:10" ht="25" customHeight="1" x14ac:dyDescent="0.35">
      <c r="A3" s="24" t="s">
        <v>24</v>
      </c>
    </row>
    <row r="4" spans="1:10" x14ac:dyDescent="0.35">
      <c r="A4" s="29" t="s">
        <v>31</v>
      </c>
      <c r="B4" s="28" t="s">
        <v>51</v>
      </c>
    </row>
    <row r="5" spans="1:10" x14ac:dyDescent="0.35">
      <c r="A5" s="12" t="s">
        <v>34</v>
      </c>
      <c r="B5" s="58">
        <v>0.15732758620689655</v>
      </c>
    </row>
    <row r="6" spans="1:10" x14ac:dyDescent="0.35">
      <c r="A6" s="12" t="s">
        <v>39</v>
      </c>
      <c r="B6" s="58">
        <v>6.25E-2</v>
      </c>
    </row>
    <row r="7" spans="1:10" x14ac:dyDescent="0.35">
      <c r="A7" s="12" t="s">
        <v>35</v>
      </c>
      <c r="B7" s="58">
        <v>1.9396551724137932E-2</v>
      </c>
    </row>
    <row r="8" spans="1:10" x14ac:dyDescent="0.35">
      <c r="A8" s="12" t="s">
        <v>44</v>
      </c>
      <c r="B8" s="58">
        <v>0.11637931034482758</v>
      </c>
    </row>
    <row r="9" spans="1:10" x14ac:dyDescent="0.35">
      <c r="A9" s="12" t="s">
        <v>45</v>
      </c>
      <c r="B9" s="58">
        <v>0.10129310344827586</v>
      </c>
    </row>
    <row r="10" spans="1:10" x14ac:dyDescent="0.35">
      <c r="A10" s="12" t="s">
        <v>52</v>
      </c>
      <c r="B10" s="58">
        <v>0.35129310344827586</v>
      </c>
    </row>
    <row r="11" spans="1:10" x14ac:dyDescent="0.35">
      <c r="A11" s="12" t="s">
        <v>41</v>
      </c>
      <c r="B11" s="58">
        <v>1.2931034482758621E-2</v>
      </c>
    </row>
    <row r="12" spans="1:10" x14ac:dyDescent="0.35">
      <c r="A12" s="12" t="s">
        <v>42</v>
      </c>
      <c r="B12" s="58">
        <v>4.3103448275862068E-3</v>
      </c>
    </row>
    <row r="13" spans="1:10" x14ac:dyDescent="0.35">
      <c r="A13" s="12" t="s">
        <v>184</v>
      </c>
      <c r="B13" s="58">
        <v>2.1551724137931036E-2</v>
      </c>
    </row>
    <row r="14" spans="1:10" x14ac:dyDescent="0.35">
      <c r="A14" s="12" t="s">
        <v>185</v>
      </c>
      <c r="B14" s="58">
        <v>0.15301724137931033</v>
      </c>
    </row>
    <row r="15" spans="1:10" x14ac:dyDescent="0.35">
      <c r="A15" s="29" t="s">
        <v>25</v>
      </c>
      <c r="B15" s="31">
        <v>0.99999999999999989</v>
      </c>
    </row>
    <row r="17" spans="1:2" s="29" customFormat="1" x14ac:dyDescent="0.35">
      <c r="A17" s="12"/>
      <c r="B17" s="12"/>
    </row>
  </sheetData>
  <sortState xmlns:xlrd2="http://schemas.microsoft.com/office/spreadsheetml/2017/richdata2" ref="A5:B14">
    <sortCondition ref="A5:A14"/>
  </sortState>
  <hyperlinks>
    <hyperlink ref="A3" location="Contents!A1" display="Return to table of contents" xr:uid="{A8D54D4F-2ECA-4FEB-A4C9-8709A765C183}"/>
  </hyperlinks>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E4584-7332-4E24-93F3-76EB8B7FD1EB}">
  <dimension ref="A1:J11"/>
  <sheetViews>
    <sheetView workbookViewId="0">
      <selection activeCell="C37" sqref="C37"/>
    </sheetView>
  </sheetViews>
  <sheetFormatPr defaultRowHeight="14.5" x14ac:dyDescent="0.35"/>
  <cols>
    <col min="1" max="1" width="23" customWidth="1"/>
    <col min="2" max="4" width="11.81640625" customWidth="1"/>
    <col min="5" max="5" width="11.6328125" customWidth="1"/>
    <col min="6" max="6" width="11.08984375" customWidth="1"/>
  </cols>
  <sheetData>
    <row r="1" spans="1:10" s="19" customFormat="1" ht="25" customHeight="1" x14ac:dyDescent="0.35">
      <c r="A1" s="22" t="s">
        <v>203</v>
      </c>
      <c r="B1" s="16"/>
      <c r="C1" s="16"/>
      <c r="D1" s="16"/>
      <c r="E1" s="16"/>
      <c r="F1" s="16"/>
      <c r="G1" s="16"/>
      <c r="H1" s="16"/>
      <c r="I1" s="16"/>
      <c r="J1" s="21"/>
    </row>
    <row r="2" spans="1:10" s="19" customFormat="1" ht="25" customHeight="1" x14ac:dyDescent="0.35">
      <c r="A2" s="23" t="s">
        <v>175</v>
      </c>
      <c r="B2" s="16"/>
      <c r="C2" s="16"/>
      <c r="D2" s="16"/>
      <c r="E2" s="16"/>
      <c r="F2" s="16"/>
      <c r="G2" s="16"/>
      <c r="H2" s="16"/>
      <c r="I2" s="16"/>
      <c r="J2" s="21"/>
    </row>
    <row r="3" spans="1:10" s="12" customFormat="1" ht="25" customHeight="1" x14ac:dyDescent="0.35">
      <c r="A3" s="24" t="s">
        <v>24</v>
      </c>
    </row>
    <row r="4" spans="1:10" s="12" customFormat="1" ht="15.5" x14ac:dyDescent="0.35">
      <c r="A4" s="29" t="s">
        <v>147</v>
      </c>
      <c r="B4" s="28" t="s">
        <v>78</v>
      </c>
      <c r="C4" s="28" t="s">
        <v>79</v>
      </c>
      <c r="D4" s="28" t="s">
        <v>80</v>
      </c>
      <c r="E4" s="28" t="s">
        <v>187</v>
      </c>
      <c r="F4" s="28" t="s">
        <v>199</v>
      </c>
    </row>
    <row r="5" spans="1:10" s="12" customFormat="1" ht="15.5" x14ac:dyDescent="0.35">
      <c r="A5" s="32" t="s">
        <v>96</v>
      </c>
      <c r="B5" s="30">
        <v>2.1999999999999999E-2</v>
      </c>
      <c r="C5" s="30">
        <v>1.4999999999999999E-2</v>
      </c>
      <c r="D5" s="30">
        <v>1.6E-2</v>
      </c>
      <c r="E5" s="30">
        <v>1.4E-2</v>
      </c>
      <c r="F5" s="30">
        <v>2.8000000000000001E-2</v>
      </c>
    </row>
    <row r="6" spans="1:10" s="12" customFormat="1" ht="15.5" x14ac:dyDescent="0.35"/>
    <row r="7" spans="1:10" s="12" customFormat="1" ht="15.5" x14ac:dyDescent="0.35"/>
    <row r="8" spans="1:10" s="12" customFormat="1" ht="15.5" x14ac:dyDescent="0.35"/>
    <row r="9" spans="1:10" s="12" customFormat="1" ht="15.5" x14ac:dyDescent="0.35"/>
    <row r="10" spans="1:10" s="12" customFormat="1" ht="15.5" x14ac:dyDescent="0.35"/>
    <row r="11" spans="1:10" s="12" customFormat="1" ht="15.5" x14ac:dyDescent="0.35"/>
  </sheetData>
  <phoneticPr fontId="21" type="noConversion"/>
  <hyperlinks>
    <hyperlink ref="A3" location="Contents!A1" display="Return to table of contents" xr:uid="{92B427C7-4EF5-4452-B87A-D42D6C33DF78}"/>
  </hyperlinks>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FF9D1-5BB8-4115-9F2A-95C207F7AB51}">
  <dimension ref="A1:F8"/>
  <sheetViews>
    <sheetView workbookViewId="0">
      <selection activeCell="C37" sqref="C37"/>
    </sheetView>
  </sheetViews>
  <sheetFormatPr defaultRowHeight="14.5" x14ac:dyDescent="0.35"/>
  <cols>
    <col min="1" max="1" width="26.54296875" customWidth="1"/>
    <col min="2" max="4" width="15.26953125" customWidth="1"/>
  </cols>
  <sheetData>
    <row r="1" spans="1:6" s="19" customFormat="1" ht="25" customHeight="1" x14ac:dyDescent="0.35">
      <c r="A1" s="22" t="s">
        <v>115</v>
      </c>
      <c r="B1" s="16"/>
      <c r="C1" s="16"/>
      <c r="D1" s="16"/>
      <c r="E1" s="16"/>
      <c r="F1" s="21"/>
    </row>
    <row r="2" spans="1:6" s="19" customFormat="1" ht="25" customHeight="1" x14ac:dyDescent="0.35">
      <c r="A2" s="23" t="s">
        <v>18</v>
      </c>
      <c r="B2" s="16"/>
      <c r="C2" s="16"/>
      <c r="D2" s="16"/>
      <c r="E2" s="16"/>
      <c r="F2" s="21"/>
    </row>
    <row r="3" spans="1:6" s="12" customFormat="1" ht="25" customHeight="1" x14ac:dyDescent="0.35">
      <c r="A3" s="24" t="s">
        <v>24</v>
      </c>
    </row>
    <row r="4" spans="1:6" ht="46.5" x14ac:dyDescent="0.35">
      <c r="A4" s="32" t="s">
        <v>30</v>
      </c>
      <c r="B4" s="33" t="s">
        <v>97</v>
      </c>
      <c r="C4" s="33" t="s">
        <v>98</v>
      </c>
      <c r="D4" s="33" t="s">
        <v>99</v>
      </c>
    </row>
    <row r="5" spans="1:6" ht="15.5" x14ac:dyDescent="0.35">
      <c r="A5" s="36" t="s">
        <v>33</v>
      </c>
      <c r="B5" s="37">
        <v>246</v>
      </c>
      <c r="C5" s="35">
        <v>162</v>
      </c>
      <c r="D5" s="56">
        <f>Table18[[#This Row],[Custody Records Checked]]/Table18[[#This Row],[Detainees Selected for Interview]]</f>
        <v>0.65853658536585369</v>
      </c>
    </row>
    <row r="6" spans="1:6" ht="15.5" x14ac:dyDescent="0.35">
      <c r="A6" s="36" t="s">
        <v>37</v>
      </c>
      <c r="B6" s="37">
        <v>511</v>
      </c>
      <c r="C6" s="35">
        <v>347</v>
      </c>
      <c r="D6" s="56">
        <f>Table18[[#This Row],[Custody Records Checked]]/Table18[[#This Row],[Detainees Selected for Interview]]</f>
        <v>0.67906066536203524</v>
      </c>
    </row>
    <row r="7" spans="1:6" ht="15.5" x14ac:dyDescent="0.35">
      <c r="A7" s="36" t="s">
        <v>43</v>
      </c>
      <c r="B7" s="37">
        <v>246</v>
      </c>
      <c r="C7" s="35">
        <v>176</v>
      </c>
      <c r="D7" s="56">
        <f>Table18[[#This Row],[Custody Records Checked]]/Table18[[#This Row],[Detainees Selected for Interview]]</f>
        <v>0.71544715447154472</v>
      </c>
    </row>
    <row r="8" spans="1:6" ht="15.5" x14ac:dyDescent="0.35">
      <c r="A8" s="32" t="s">
        <v>25</v>
      </c>
      <c r="B8" s="73">
        <v>1003</v>
      </c>
      <c r="C8" s="33">
        <v>685</v>
      </c>
      <c r="D8" s="57">
        <f>Table18[[#This Row],[Custody Records Checked]]/Table18[[#This Row],[Detainees Selected for Interview]]</f>
        <v>0.68295114656031908</v>
      </c>
    </row>
  </sheetData>
  <hyperlinks>
    <hyperlink ref="A3" location="Contents!A1" display="Return to table of contents" xr:uid="{7A572122-205C-4D08-A058-1A5809979DC7}"/>
  </hyperlinks>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7F987-0402-4046-B988-9CB2AB75335B}">
  <dimension ref="A1:J17"/>
  <sheetViews>
    <sheetView workbookViewId="0">
      <selection activeCell="C37" sqref="C37"/>
    </sheetView>
  </sheetViews>
  <sheetFormatPr defaultRowHeight="14.5" x14ac:dyDescent="0.35"/>
  <cols>
    <col min="1" max="1" width="33.7265625" customWidth="1"/>
  </cols>
  <sheetData>
    <row r="1" spans="1:10" s="19" customFormat="1" ht="25" customHeight="1" x14ac:dyDescent="0.35">
      <c r="A1" s="22" t="s">
        <v>181</v>
      </c>
      <c r="B1" s="16"/>
      <c r="C1" s="16"/>
      <c r="D1" s="16"/>
      <c r="E1" s="16"/>
      <c r="F1" s="16"/>
      <c r="G1" s="16"/>
      <c r="H1" s="16"/>
      <c r="I1" s="16"/>
      <c r="J1" s="21"/>
    </row>
    <row r="2" spans="1:10" s="19" customFormat="1" ht="25" customHeight="1" x14ac:dyDescent="0.35">
      <c r="A2" s="23" t="s">
        <v>175</v>
      </c>
      <c r="B2" s="16"/>
      <c r="C2" s="16"/>
      <c r="D2" s="16"/>
      <c r="E2" s="16"/>
      <c r="F2" s="16"/>
      <c r="G2" s="16"/>
      <c r="H2" s="16"/>
      <c r="I2" s="16"/>
      <c r="J2" s="21"/>
    </row>
    <row r="3" spans="1:10" s="12" customFormat="1" ht="25" customHeight="1" x14ac:dyDescent="0.35">
      <c r="A3" s="24" t="s">
        <v>24</v>
      </c>
    </row>
    <row r="4" spans="1:10" s="12" customFormat="1" ht="27" customHeight="1" x14ac:dyDescent="0.35">
      <c r="A4" s="29" t="s">
        <v>31</v>
      </c>
      <c r="B4" s="28" t="s">
        <v>25</v>
      </c>
    </row>
    <row r="5" spans="1:10" s="12" customFormat="1" ht="15.5" x14ac:dyDescent="0.35">
      <c r="A5" s="12" t="s">
        <v>34</v>
      </c>
      <c r="B5" s="12">
        <v>1</v>
      </c>
    </row>
    <row r="6" spans="1:10" s="12" customFormat="1" ht="15.5" x14ac:dyDescent="0.35">
      <c r="A6" s="12" t="s">
        <v>39</v>
      </c>
      <c r="B6" s="12">
        <v>2</v>
      </c>
    </row>
    <row r="7" spans="1:10" s="12" customFormat="1" ht="15.5" x14ac:dyDescent="0.35">
      <c r="A7" s="12" t="s">
        <v>44</v>
      </c>
      <c r="B7" s="12">
        <v>1</v>
      </c>
    </row>
    <row r="8" spans="1:10" s="12" customFormat="1" ht="15.5" x14ac:dyDescent="0.35">
      <c r="A8" s="12" t="s">
        <v>45</v>
      </c>
      <c r="B8" s="12">
        <v>2</v>
      </c>
    </row>
    <row r="9" spans="1:10" s="12" customFormat="1" ht="15.5" x14ac:dyDescent="0.35">
      <c r="A9" s="12" t="s">
        <v>52</v>
      </c>
      <c r="B9" s="12">
        <v>7</v>
      </c>
    </row>
    <row r="10" spans="1:10" s="12" customFormat="1" ht="15.5" x14ac:dyDescent="0.35">
      <c r="A10" s="12" t="s">
        <v>41</v>
      </c>
      <c r="B10" s="12">
        <v>3</v>
      </c>
    </row>
    <row r="11" spans="1:10" s="12" customFormat="1" ht="15.5" x14ac:dyDescent="0.35">
      <c r="A11" s="12" t="s">
        <v>42</v>
      </c>
      <c r="B11" s="12">
        <v>1</v>
      </c>
    </row>
    <row r="12" spans="1:10" s="12" customFormat="1" ht="15.5" x14ac:dyDescent="0.35">
      <c r="A12" s="12" t="s">
        <v>185</v>
      </c>
      <c r="B12" s="12">
        <v>2</v>
      </c>
    </row>
    <row r="13" spans="1:10" s="12" customFormat="1" ht="15.5" x14ac:dyDescent="0.35">
      <c r="A13" s="29" t="s">
        <v>25</v>
      </c>
      <c r="B13" s="29">
        <v>19</v>
      </c>
    </row>
    <row r="14" spans="1:10" s="12" customFormat="1" ht="15.5" x14ac:dyDescent="0.35"/>
    <row r="15" spans="1:10" s="12" customFormat="1" ht="15.5" x14ac:dyDescent="0.35"/>
    <row r="16" spans="1:10" s="12" customFormat="1" ht="15.5" x14ac:dyDescent="0.35"/>
    <row r="17" spans="1:2" s="12" customFormat="1" ht="15.5" x14ac:dyDescent="0.35">
      <c r="A17"/>
      <c r="B17"/>
    </row>
  </sheetData>
  <hyperlinks>
    <hyperlink ref="A3" location="Contents!A1" display="Return to table of contents" xr:uid="{20004008-45CC-4FB6-BC67-1C4B31372A11}"/>
  </hyperlinks>
  <pageMargins left="0.7" right="0.7" top="0.75" bottom="0.75" header="0.3" footer="0.3"/>
  <pageSetup paperSize="9"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9504F-762E-44BD-BBCE-0657E1D71081}">
  <dimension ref="A1:J18"/>
  <sheetViews>
    <sheetView workbookViewId="0">
      <selection activeCell="C37" sqref="C37"/>
    </sheetView>
  </sheetViews>
  <sheetFormatPr defaultRowHeight="14.5" x14ac:dyDescent="0.35"/>
  <cols>
    <col min="1" max="1" width="32.453125" customWidth="1"/>
    <col min="2" max="2" width="19.1796875" customWidth="1"/>
    <col min="3" max="3" width="17" customWidth="1"/>
  </cols>
  <sheetData>
    <row r="1" spans="1:10" s="19" customFormat="1" ht="25" customHeight="1" x14ac:dyDescent="0.35">
      <c r="A1" s="22" t="s">
        <v>219</v>
      </c>
      <c r="B1" s="16"/>
      <c r="C1" s="16"/>
      <c r="D1" s="16"/>
      <c r="E1" s="16"/>
      <c r="F1" s="16"/>
      <c r="G1" s="16"/>
      <c r="H1" s="16"/>
      <c r="I1" s="16"/>
      <c r="J1" s="21"/>
    </row>
    <row r="2" spans="1:10" s="19" customFormat="1" ht="25" customHeight="1" x14ac:dyDescent="0.35">
      <c r="A2" s="23" t="s">
        <v>18</v>
      </c>
      <c r="B2" s="16"/>
      <c r="C2" s="16"/>
      <c r="D2" s="16"/>
      <c r="E2" s="16"/>
      <c r="F2" s="16"/>
      <c r="G2" s="16"/>
      <c r="H2" s="16"/>
      <c r="I2" s="16"/>
      <c r="J2" s="21"/>
    </row>
    <row r="3" spans="1:10" s="12" customFormat="1" ht="25" customHeight="1" x14ac:dyDescent="0.35">
      <c r="A3" s="24" t="s">
        <v>24</v>
      </c>
    </row>
    <row r="4" spans="1:10" s="12" customFormat="1" ht="15.5" x14ac:dyDescent="0.35">
      <c r="A4" s="29" t="s">
        <v>111</v>
      </c>
      <c r="B4" s="28" t="s">
        <v>82</v>
      </c>
      <c r="C4" s="28" t="s">
        <v>51</v>
      </c>
    </row>
    <row r="5" spans="1:10" s="12" customFormat="1" ht="15.5" x14ac:dyDescent="0.35">
      <c r="A5" s="12" t="s">
        <v>38</v>
      </c>
      <c r="B5" s="12">
        <v>2</v>
      </c>
      <c r="C5" s="54">
        <v>5.4054054054054057E-2</v>
      </c>
    </row>
    <row r="6" spans="1:10" s="12" customFormat="1" ht="15.5" x14ac:dyDescent="0.35">
      <c r="A6" s="12" t="s">
        <v>198</v>
      </c>
      <c r="B6" s="12">
        <v>1</v>
      </c>
      <c r="C6" s="54">
        <v>2.7027027027027029E-2</v>
      </c>
    </row>
    <row r="7" spans="1:10" s="12" customFormat="1" ht="15.5" x14ac:dyDescent="0.35">
      <c r="A7" s="12" t="s">
        <v>41</v>
      </c>
      <c r="B7" s="12">
        <v>25</v>
      </c>
      <c r="C7" s="54">
        <v>0.67567567567567566</v>
      </c>
    </row>
    <row r="8" spans="1:10" s="12" customFormat="1" ht="15.5" x14ac:dyDescent="0.35">
      <c r="A8" s="12" t="s">
        <v>42</v>
      </c>
      <c r="B8" s="12">
        <v>9</v>
      </c>
      <c r="C8" s="54">
        <v>0.24324324324324326</v>
      </c>
    </row>
    <row r="9" spans="1:10" s="12" customFormat="1" ht="15.5" x14ac:dyDescent="0.35">
      <c r="A9" s="29" t="s">
        <v>25</v>
      </c>
      <c r="B9" s="29">
        <v>37</v>
      </c>
      <c r="C9" s="31">
        <v>1</v>
      </c>
    </row>
    <row r="10" spans="1:10" s="12" customFormat="1" ht="15.5" x14ac:dyDescent="0.35"/>
    <row r="11" spans="1:10" s="12" customFormat="1" ht="15.5" x14ac:dyDescent="0.35"/>
    <row r="12" spans="1:10" s="12" customFormat="1" ht="15.5" x14ac:dyDescent="0.35"/>
    <row r="13" spans="1:10" s="12" customFormat="1" ht="15.5" x14ac:dyDescent="0.35"/>
    <row r="14" spans="1:10" s="12" customFormat="1" ht="15.5" x14ac:dyDescent="0.35"/>
    <row r="15" spans="1:10" s="12" customFormat="1" ht="15.5" x14ac:dyDescent="0.35"/>
    <row r="16" spans="1:10" s="12" customFormat="1" ht="15.5" x14ac:dyDescent="0.35"/>
    <row r="17" spans="1:3" s="12" customFormat="1" ht="15.5" x14ac:dyDescent="0.35"/>
    <row r="18" spans="1:3" ht="15.5" x14ac:dyDescent="0.35">
      <c r="A18" s="12"/>
      <c r="B18" s="12"/>
      <c r="C18" s="12"/>
    </row>
  </sheetData>
  <hyperlinks>
    <hyperlink ref="A3" location="Contents!A1" display="Return to table of contents" xr:uid="{2E1B2CA1-B462-47BA-A739-482E1F5778CE}"/>
  </hyperlinks>
  <pageMargins left="0.7" right="0.7" top="0.75" bottom="0.75" header="0.3" footer="0.3"/>
  <pageSetup paperSize="9"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4FB17-B7A6-47DA-AABD-DC840B9A243D}">
  <dimension ref="A1:J10"/>
  <sheetViews>
    <sheetView workbookViewId="0">
      <selection activeCell="C37" sqref="C37"/>
    </sheetView>
  </sheetViews>
  <sheetFormatPr defaultRowHeight="14.5" x14ac:dyDescent="0.35"/>
  <cols>
    <col min="1" max="1" width="55.453125" customWidth="1"/>
    <col min="2" max="3" width="15.81640625" customWidth="1"/>
  </cols>
  <sheetData>
    <row r="1" spans="1:10" s="19" customFormat="1" ht="25" customHeight="1" x14ac:dyDescent="0.35">
      <c r="A1" s="22" t="s">
        <v>116</v>
      </c>
      <c r="B1" s="16"/>
      <c r="C1" s="16"/>
      <c r="D1" s="16"/>
      <c r="E1" s="16"/>
      <c r="F1" s="16"/>
      <c r="G1" s="16"/>
      <c r="H1" s="16"/>
      <c r="I1" s="16"/>
      <c r="J1" s="21"/>
    </row>
    <row r="2" spans="1:10" s="19" customFormat="1" ht="25" customHeight="1" x14ac:dyDescent="0.35">
      <c r="A2" s="23" t="s">
        <v>18</v>
      </c>
      <c r="B2" s="16"/>
      <c r="C2" s="16"/>
      <c r="D2" s="16"/>
      <c r="E2" s="16"/>
      <c r="F2" s="16"/>
      <c r="G2" s="16"/>
      <c r="H2" s="16"/>
      <c r="I2" s="16"/>
      <c r="J2" s="21"/>
    </row>
    <row r="3" spans="1:10" s="12" customFormat="1" ht="25" customHeight="1" x14ac:dyDescent="0.35">
      <c r="A3" s="24" t="s">
        <v>24</v>
      </c>
    </row>
    <row r="4" spans="1:10" ht="15.5" x14ac:dyDescent="0.35">
      <c r="A4" s="50" t="s">
        <v>110</v>
      </c>
      <c r="B4" s="28" t="s">
        <v>25</v>
      </c>
      <c r="C4" s="28" t="s">
        <v>51</v>
      </c>
    </row>
    <row r="5" spans="1:10" ht="15.5" x14ac:dyDescent="0.35">
      <c r="A5" s="12" t="s">
        <v>204</v>
      </c>
      <c r="B5" s="12">
        <v>2</v>
      </c>
      <c r="C5" s="54">
        <v>7.6923076923076927E-2</v>
      </c>
    </row>
    <row r="6" spans="1:10" ht="15.5" x14ac:dyDescent="0.35">
      <c r="A6" s="12" t="s">
        <v>205</v>
      </c>
      <c r="B6" s="12">
        <v>9</v>
      </c>
      <c r="C6" s="54">
        <v>0.34615384615384615</v>
      </c>
    </row>
    <row r="7" spans="1:10" ht="15.5" x14ac:dyDescent="0.35">
      <c r="A7" s="12" t="s">
        <v>206</v>
      </c>
      <c r="B7" s="12">
        <v>2</v>
      </c>
      <c r="C7" s="54">
        <v>7.6923076923076927E-2</v>
      </c>
    </row>
    <row r="8" spans="1:10" ht="15.5" x14ac:dyDescent="0.35">
      <c r="A8" s="12" t="s">
        <v>100</v>
      </c>
      <c r="B8" s="12">
        <v>6</v>
      </c>
      <c r="C8" s="54">
        <v>0.23076923076923078</v>
      </c>
    </row>
    <row r="9" spans="1:10" ht="15.5" x14ac:dyDescent="0.35">
      <c r="A9" s="12" t="s">
        <v>101</v>
      </c>
      <c r="B9" s="12">
        <v>7</v>
      </c>
      <c r="C9" s="54">
        <v>0.26923076923076922</v>
      </c>
    </row>
    <row r="10" spans="1:10" ht="15.5" x14ac:dyDescent="0.35">
      <c r="A10" s="29" t="s">
        <v>25</v>
      </c>
      <c r="B10" s="29">
        <v>26</v>
      </c>
      <c r="C10" s="31">
        <v>1</v>
      </c>
    </row>
  </sheetData>
  <hyperlinks>
    <hyperlink ref="A3" location="Contents!A1" display="Return to table of contents" xr:uid="{0ECC66B1-16BA-466D-A480-7AB3D33E6360}"/>
  </hyperlinks>
  <pageMargins left="0.7" right="0.7" top="0.75" bottom="0.75" header="0.3" footer="0.3"/>
  <pageSetup paperSize="9" orientation="portrait"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B9AD8-C056-42FF-86F1-912B13DD67A4}">
  <dimension ref="A1:G10"/>
  <sheetViews>
    <sheetView workbookViewId="0">
      <selection activeCell="C37" sqref="C37"/>
    </sheetView>
  </sheetViews>
  <sheetFormatPr defaultRowHeight="14.5" x14ac:dyDescent="0.35"/>
  <cols>
    <col min="1" max="1" width="19.7265625" customWidth="1"/>
    <col min="2" max="2" width="11.1796875" customWidth="1"/>
    <col min="3" max="3" width="10.7265625" customWidth="1"/>
  </cols>
  <sheetData>
    <row r="1" spans="1:7" s="19" customFormat="1" ht="25" customHeight="1" x14ac:dyDescent="0.35">
      <c r="A1" s="22" t="s">
        <v>117</v>
      </c>
      <c r="B1" s="16"/>
      <c r="C1" s="16"/>
      <c r="D1" s="16"/>
      <c r="E1" s="16"/>
      <c r="F1" s="16"/>
      <c r="G1" s="21"/>
    </row>
    <row r="2" spans="1:7" s="19" customFormat="1" ht="25" customHeight="1" x14ac:dyDescent="0.35">
      <c r="A2" s="23" t="s">
        <v>18</v>
      </c>
      <c r="B2" s="16"/>
      <c r="C2" s="16"/>
      <c r="D2" s="16"/>
      <c r="E2" s="16"/>
      <c r="F2" s="16"/>
      <c r="G2" s="21"/>
    </row>
    <row r="3" spans="1:7" s="12" customFormat="1" ht="25" customHeight="1" x14ac:dyDescent="0.35">
      <c r="A3" s="24" t="s">
        <v>24</v>
      </c>
    </row>
    <row r="4" spans="1:7" s="12" customFormat="1" ht="21.75" customHeight="1" x14ac:dyDescent="0.35">
      <c r="A4" s="29" t="s">
        <v>30</v>
      </c>
      <c r="B4" s="28" t="s">
        <v>103</v>
      </c>
      <c r="C4" s="28" t="s">
        <v>51</v>
      </c>
    </row>
    <row r="5" spans="1:7" s="12" customFormat="1" ht="15.5" x14ac:dyDescent="0.35">
      <c r="A5" s="12" t="s">
        <v>33</v>
      </c>
      <c r="B5" s="12">
        <v>5</v>
      </c>
      <c r="C5" s="52">
        <v>0.21739130434782608</v>
      </c>
    </row>
    <row r="6" spans="1:7" s="12" customFormat="1" ht="15.5" x14ac:dyDescent="0.35">
      <c r="A6" s="12" t="s">
        <v>37</v>
      </c>
      <c r="B6" s="12">
        <v>12</v>
      </c>
      <c r="C6" s="52">
        <v>0.52173913043478259</v>
      </c>
    </row>
    <row r="7" spans="1:7" s="12" customFormat="1" ht="15.5" x14ac:dyDescent="0.35">
      <c r="A7" s="12" t="s">
        <v>43</v>
      </c>
      <c r="B7" s="12">
        <v>6</v>
      </c>
      <c r="C7" s="52">
        <v>0.2608695652173913</v>
      </c>
    </row>
    <row r="8" spans="1:7" s="12" customFormat="1" ht="15.5" x14ac:dyDescent="0.35">
      <c r="A8" s="29" t="s">
        <v>25</v>
      </c>
      <c r="B8" s="29">
        <v>23</v>
      </c>
      <c r="C8" s="53">
        <v>1</v>
      </c>
    </row>
    <row r="9" spans="1:7" s="12" customFormat="1" ht="15.5" x14ac:dyDescent="0.35"/>
    <row r="10" spans="1:7" s="12" customFormat="1" ht="15.5" x14ac:dyDescent="0.35"/>
  </sheetData>
  <hyperlinks>
    <hyperlink ref="A3" location="Contents!A1" display="Return to table of contents" xr:uid="{1DFE879E-6637-463D-85C9-113B08DD98BA}"/>
  </hyperlinks>
  <pageMargins left="0.7" right="0.7" top="0.75" bottom="0.75" header="0.3" footer="0.3"/>
  <pageSetup paperSize="9" orientation="portrait"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1EB95-FCE8-40DA-BF33-DE2A1E0BCB3D}">
  <dimension ref="A1:O36"/>
  <sheetViews>
    <sheetView workbookViewId="0">
      <selection activeCell="C37" sqref="C37"/>
    </sheetView>
  </sheetViews>
  <sheetFormatPr defaultRowHeight="14.5" x14ac:dyDescent="0.35"/>
  <cols>
    <col min="1" max="1" width="13.453125" customWidth="1"/>
    <col min="2" max="2" width="9.453125" customWidth="1"/>
    <col min="3" max="3" width="10.7265625" customWidth="1"/>
  </cols>
  <sheetData>
    <row r="1" spans="1:10" s="19" customFormat="1" ht="25" customHeight="1" x14ac:dyDescent="0.35">
      <c r="A1" s="22" t="s">
        <v>190</v>
      </c>
      <c r="B1" s="16"/>
      <c r="C1" s="16"/>
      <c r="D1" s="16"/>
      <c r="E1" s="16"/>
      <c r="F1" s="16"/>
      <c r="G1" s="16"/>
      <c r="H1" s="16"/>
      <c r="I1" s="16"/>
      <c r="J1" s="21"/>
    </row>
    <row r="2" spans="1:10" s="19" customFormat="1" ht="25" customHeight="1" x14ac:dyDescent="0.35">
      <c r="A2" s="23" t="s">
        <v>18</v>
      </c>
      <c r="B2" s="16"/>
      <c r="C2" s="16"/>
      <c r="D2" s="16"/>
      <c r="E2" s="16"/>
      <c r="F2" s="16"/>
      <c r="G2" s="16"/>
      <c r="H2" s="16"/>
      <c r="I2" s="16"/>
      <c r="J2" s="21"/>
    </row>
    <row r="3" spans="1:10" s="12" customFormat="1" ht="25" customHeight="1" x14ac:dyDescent="0.35">
      <c r="A3" s="24" t="s">
        <v>24</v>
      </c>
    </row>
    <row r="4" spans="1:10" s="12" customFormat="1" ht="15.5" x14ac:dyDescent="0.35">
      <c r="A4" s="29" t="s">
        <v>108</v>
      </c>
      <c r="B4" s="28" t="s">
        <v>25</v>
      </c>
      <c r="C4" s="28" t="s">
        <v>51</v>
      </c>
    </row>
    <row r="5" spans="1:10" s="12" customFormat="1" ht="15.5" x14ac:dyDescent="0.35">
      <c r="A5" s="12" t="s">
        <v>104</v>
      </c>
      <c r="B5" s="12">
        <v>1</v>
      </c>
      <c r="C5" s="52">
        <v>4.3478260869565216E-2</v>
      </c>
    </row>
    <row r="6" spans="1:10" s="12" customFormat="1" ht="15.5" x14ac:dyDescent="0.35">
      <c r="A6" s="34" t="s">
        <v>105</v>
      </c>
      <c r="B6" s="12">
        <v>6</v>
      </c>
      <c r="C6" s="52">
        <v>0.2608695652173913</v>
      </c>
    </row>
    <row r="7" spans="1:10" s="12" customFormat="1" ht="15.5" x14ac:dyDescent="0.35">
      <c r="A7" s="12" t="s">
        <v>106</v>
      </c>
      <c r="B7" s="12">
        <v>2</v>
      </c>
      <c r="C7" s="52">
        <v>8.6956521739130432E-2</v>
      </c>
    </row>
    <row r="8" spans="1:10" s="12" customFormat="1" ht="15.5" x14ac:dyDescent="0.35">
      <c r="A8" s="34" t="s">
        <v>107</v>
      </c>
      <c r="B8" s="12">
        <v>3</v>
      </c>
      <c r="C8" s="52">
        <v>0.13043478260869565</v>
      </c>
    </row>
    <row r="9" spans="1:10" s="12" customFormat="1" ht="15.5" x14ac:dyDescent="0.35">
      <c r="A9" s="12" t="s">
        <v>191</v>
      </c>
      <c r="B9" s="12">
        <v>7</v>
      </c>
      <c r="C9" s="52">
        <v>0.30434782608695654</v>
      </c>
    </row>
    <row r="10" spans="1:10" s="12" customFormat="1" ht="15.5" x14ac:dyDescent="0.35">
      <c r="A10" s="12" t="s">
        <v>211</v>
      </c>
      <c r="B10" s="12">
        <v>4</v>
      </c>
      <c r="C10" s="52">
        <v>0.17391304347826086</v>
      </c>
    </row>
    <row r="11" spans="1:10" s="12" customFormat="1" ht="15.5" x14ac:dyDescent="0.35">
      <c r="A11" s="29" t="s">
        <v>25</v>
      </c>
      <c r="B11" s="29">
        <v>23</v>
      </c>
      <c r="C11" s="53">
        <v>1</v>
      </c>
    </row>
    <row r="12" spans="1:10" s="12" customFormat="1" ht="15.5" x14ac:dyDescent="0.35"/>
    <row r="13" spans="1:10" s="12" customFormat="1" ht="15.5" x14ac:dyDescent="0.35"/>
    <row r="14" spans="1:10" s="12" customFormat="1" ht="15.5" x14ac:dyDescent="0.35"/>
    <row r="15" spans="1:10" s="12" customFormat="1" ht="15.5" x14ac:dyDescent="0.35"/>
    <row r="16" spans="1:10" s="12" customFormat="1" ht="15.5" x14ac:dyDescent="0.35"/>
    <row r="17" spans="1:15" s="12" customFormat="1" ht="15.5" x14ac:dyDescent="0.35"/>
    <row r="18" spans="1:15" s="12" customFormat="1" ht="15.5" x14ac:dyDescent="0.35"/>
    <row r="19" spans="1:15" s="12" customFormat="1" ht="15.5" x14ac:dyDescent="0.35"/>
    <row r="20" spans="1:15" s="12" customFormat="1" ht="15.5" x14ac:dyDescent="0.35"/>
    <row r="21" spans="1:15" s="12" customFormat="1" ht="15.5" x14ac:dyDescent="0.35">
      <c r="O21"/>
    </row>
    <row r="22" spans="1:15" s="12" customFormat="1" ht="15.5" x14ac:dyDescent="0.35">
      <c r="O22"/>
    </row>
    <row r="23" spans="1:15" s="12" customFormat="1" ht="15.5" x14ac:dyDescent="0.35">
      <c r="O23"/>
    </row>
    <row r="24" spans="1:15" s="12" customFormat="1" ht="15.5" x14ac:dyDescent="0.35">
      <c r="O24"/>
    </row>
    <row r="25" spans="1:15" s="12" customFormat="1" ht="15.5" x14ac:dyDescent="0.35"/>
    <row r="26" spans="1:15" ht="15.5" x14ac:dyDescent="0.35">
      <c r="A26" s="12"/>
      <c r="B26" s="12"/>
      <c r="C26" s="12"/>
      <c r="O26" s="12"/>
    </row>
    <row r="27" spans="1:15" ht="15.5" x14ac:dyDescent="0.35">
      <c r="O27" s="12"/>
    </row>
    <row r="30" spans="1:15" ht="15.5" x14ac:dyDescent="0.35">
      <c r="O30" s="12"/>
    </row>
    <row r="36" spans="15:15" ht="15.5" x14ac:dyDescent="0.35">
      <c r="O36" s="12"/>
    </row>
  </sheetData>
  <sortState xmlns:xlrd2="http://schemas.microsoft.com/office/spreadsheetml/2017/richdata2" ref="O18:O40">
    <sortCondition ref="O18:O40"/>
  </sortState>
  <hyperlinks>
    <hyperlink ref="A3" location="Contents!A1" display="Return to table of contents" xr:uid="{C94019F6-B340-4CB1-8CBC-DFAAE6270E52}"/>
  </hyperlink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Metadata</vt:lpstr>
      <vt:lpstr>Contents</vt:lpstr>
      <vt:lpstr>Notes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2024-05-30T10:28:17Z</dcterms:created>
  <dcterms:modified xsi:type="dcterms:W3CDTF">2025-08-11T20:32:04Z</dcterms:modified>
</cp:coreProperties>
</file>